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rishclerk/Documents/PARISH COUNCIL/Excel Finance/BankRecs2021:22/Bank recs 21:22/"/>
    </mc:Choice>
  </mc:AlternateContent>
  <xr:revisionPtr revIDLastSave="0" documentId="13_ncr:1_{D2A4840F-1697-AE4A-9650-7F04A4AA53A4}" xr6:coauthVersionLast="47" xr6:coauthVersionMax="47" xr10:uidLastSave="{00000000-0000-0000-0000-000000000000}"/>
  <bookViews>
    <workbookView xWindow="0" yWindow="0" windowWidth="51200" windowHeight="28800" activeTab="11" xr2:uid="{F4E8E7C6-0C6C-B94E-B036-8D239A3F5090}"/>
  </bookViews>
  <sheets>
    <sheet name="April 2021" sheetId="1" r:id="rId1"/>
    <sheet name="May 2021" sheetId="2" r:id="rId2"/>
    <sheet name="June 2021" sheetId="3" r:id="rId3"/>
    <sheet name="July 2021" sheetId="4" r:id="rId4"/>
    <sheet name="Aug 2021" sheetId="5" r:id="rId5"/>
    <sheet name="Sept 2021" sheetId="6" r:id="rId6"/>
    <sheet name="Oct 2021" sheetId="7" r:id="rId7"/>
    <sheet name="Nov 2021" sheetId="8" r:id="rId8"/>
    <sheet name="Dec 2021" sheetId="9" r:id="rId9"/>
    <sheet name="Jan 2022" sheetId="10" r:id="rId10"/>
    <sheet name="Feb 2022" sheetId="11" r:id="rId11"/>
    <sheet name="Mar 2022" sheetId="12" r:id="rId12"/>
    <sheet name="Sheet11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2" l="1"/>
  <c r="F33" i="12" s="1"/>
  <c r="D31" i="12"/>
  <c r="D33" i="12" s="1"/>
  <c r="D16" i="12"/>
  <c r="F37" i="11"/>
  <c r="F32" i="11"/>
  <c r="F35" i="11" s="1"/>
  <c r="D32" i="11"/>
  <c r="D35" i="11" s="1"/>
  <c r="D37" i="11" s="1"/>
  <c r="D28" i="11"/>
  <c r="D23" i="11"/>
  <c r="D18" i="11"/>
  <c r="F35" i="10"/>
  <c r="F30" i="10"/>
  <c r="F33" i="10" s="1"/>
  <c r="D30" i="10"/>
  <c r="D33" i="10" s="1"/>
  <c r="D35" i="10" s="1"/>
  <c r="D26" i="10"/>
  <c r="D21" i="10"/>
  <c r="D16" i="10"/>
  <c r="F37" i="9"/>
  <c r="F32" i="9"/>
  <c r="F35" i="9" s="1"/>
  <c r="D32" i="9"/>
  <c r="D35" i="9" s="1"/>
  <c r="D37" i="9" s="1"/>
  <c r="D28" i="9"/>
  <c r="D23" i="9"/>
  <c r="D18" i="9"/>
  <c r="F41" i="8"/>
  <c r="F36" i="8"/>
  <c r="F39" i="8" s="1"/>
  <c r="D36" i="8"/>
  <c r="D39" i="8" s="1"/>
  <c r="D41" i="8" s="1"/>
  <c r="D32" i="8"/>
  <c r="D27" i="8"/>
  <c r="D22" i="8"/>
  <c r="F41" i="7" l="1"/>
  <c r="F44" i="7" s="1"/>
  <c r="D41" i="7"/>
  <c r="F37" i="7"/>
  <c r="F46" i="7" s="1"/>
  <c r="D37" i="7"/>
  <c r="D32" i="7"/>
  <c r="D27" i="7"/>
  <c r="D44" i="7" s="1"/>
  <c r="D46" i="7" s="1"/>
  <c r="B41" i="6" l="1"/>
  <c r="F39" i="6"/>
  <c r="B39" i="6"/>
  <c r="F36" i="6"/>
  <c r="D36" i="6"/>
  <c r="F32" i="6"/>
  <c r="F41" i="6" s="1"/>
  <c r="D32" i="6"/>
  <c r="D26" i="6"/>
  <c r="D21" i="6"/>
  <c r="D39" i="6" s="1"/>
  <c r="D41" i="6" s="1"/>
  <c r="B40" i="5" l="1"/>
  <c r="B38" i="5"/>
  <c r="F35" i="5"/>
  <c r="D35" i="5"/>
  <c r="F31" i="5"/>
  <c r="D31" i="5"/>
  <c r="F25" i="5"/>
  <c r="F38" i="5" s="1"/>
  <c r="D25" i="5"/>
  <c r="D38" i="5" s="1"/>
  <c r="D40" i="5" s="1"/>
  <c r="F20" i="5"/>
  <c r="F40" i="5" s="1"/>
  <c r="D20" i="5"/>
  <c r="B40" i="4" l="1"/>
  <c r="B38" i="4"/>
  <c r="F35" i="4"/>
  <c r="D35" i="4"/>
  <c r="F31" i="4"/>
  <c r="D31" i="4"/>
  <c r="F25" i="4"/>
  <c r="F38" i="4" s="1"/>
  <c r="D25" i="4"/>
  <c r="D38" i="4" s="1"/>
  <c r="F20" i="4"/>
  <c r="F40" i="4" s="1"/>
  <c r="D20" i="4"/>
  <c r="D40" i="4" s="1"/>
  <c r="B47" i="3" l="1"/>
  <c r="B45" i="3"/>
  <c r="F42" i="3"/>
  <c r="D42" i="3"/>
  <c r="F38" i="3"/>
  <c r="D38" i="3"/>
  <c r="F32" i="3"/>
  <c r="F45" i="3" s="1"/>
  <c r="D32" i="3"/>
  <c r="D45" i="3" s="1"/>
  <c r="F27" i="3"/>
  <c r="F47" i="3" s="1"/>
  <c r="D27" i="3"/>
  <c r="D47" i="3" s="1"/>
  <c r="B46" i="2" l="1"/>
  <c r="B44" i="2"/>
  <c r="F41" i="2"/>
  <c r="D41" i="2"/>
  <c r="F37" i="2"/>
  <c r="D37" i="2"/>
  <c r="F31" i="2"/>
  <c r="F44" i="2" s="1"/>
  <c r="D31" i="2"/>
  <c r="D44" i="2" s="1"/>
  <c r="F26" i="2"/>
  <c r="F46" i="2" s="1"/>
  <c r="D26" i="2"/>
  <c r="D46" i="2" s="1"/>
  <c r="G27" i="1" l="1"/>
  <c r="D27" i="1"/>
  <c r="G22" i="1"/>
  <c r="D22" i="1"/>
  <c r="G16" i="1"/>
  <c r="D16" i="1"/>
  <c r="G11" i="1"/>
  <c r="D11" i="1"/>
  <c r="D32" i="1" l="1"/>
  <c r="G32" i="1"/>
  <c r="D30" i="1"/>
  <c r="G30" i="1"/>
</calcChain>
</file>

<file path=xl/sharedStrings.xml><?xml version="1.0" encoding="utf-8"?>
<sst xmlns="http://schemas.openxmlformats.org/spreadsheetml/2006/main" count="325" uniqueCount="110">
  <si>
    <t>Curr Ac 5609</t>
  </si>
  <si>
    <t>Dep Ac 3384</t>
  </si>
  <si>
    <t>Bank balance @</t>
  </si>
  <si>
    <t>31st March 2021</t>
  </si>
  <si>
    <t>Debits - cleared</t>
  </si>
  <si>
    <t>D. Hilton</t>
  </si>
  <si>
    <t>All paid by BACS</t>
  </si>
  <si>
    <t>Cllr R. Pugh</t>
  </si>
  <si>
    <t>D. Northcott</t>
  </si>
  <si>
    <t>Clerk</t>
  </si>
  <si>
    <t>Total -debits cleared</t>
  </si>
  <si>
    <t>Debits - uncleared</t>
  </si>
  <si>
    <t>Total - debits uncleared</t>
  </si>
  <si>
    <t>Credits - cleared</t>
  </si>
  <si>
    <t>From deposit</t>
  </si>
  <si>
    <t>Intt rec'd</t>
  </si>
  <si>
    <t>Precept</t>
  </si>
  <si>
    <t>Total credits cleared</t>
  </si>
  <si>
    <t>Credits - uncleared</t>
  </si>
  <si>
    <t>Total credits uncleared</t>
  </si>
  <si>
    <t xml:space="preserve"> Available balance as at</t>
  </si>
  <si>
    <t>30th April 2021</t>
  </si>
  <si>
    <t>Bank Balance as at</t>
  </si>
  <si>
    <t>BANK RECONCILIATION</t>
  </si>
  <si>
    <t>Lanreath PC Financial year ended 31st March 2021 prepared by RFO R. Warren 7th June 2021</t>
  </si>
  <si>
    <t>Financial period</t>
  </si>
  <si>
    <t>to</t>
  </si>
  <si>
    <t>DATE</t>
  </si>
  <si>
    <t>Dunn &amp; Dusted</t>
  </si>
  <si>
    <t>Daniel Pugh</t>
  </si>
  <si>
    <t>D Hilton</t>
  </si>
  <si>
    <t>BHIB</t>
  </si>
  <si>
    <t>South West Water</t>
  </si>
  <si>
    <t>Julie Tamblyn</t>
  </si>
  <si>
    <t>EDF</t>
  </si>
  <si>
    <t>Lanreath Ladybirds</t>
  </si>
  <si>
    <t>Lanreath Village Hall</t>
  </si>
  <si>
    <t>Lanreath PC Financial year ended 31st March 2022 prepared by RFO R. Warren 5th July 2021</t>
  </si>
  <si>
    <t>31st May 2021</t>
  </si>
  <si>
    <t>Lanreath PCC</t>
  </si>
  <si>
    <t>Totally Blasted (inc VAT)</t>
  </si>
  <si>
    <t>Lanreath Minibus</t>
  </si>
  <si>
    <t>Clerk - May invoice</t>
  </si>
  <si>
    <t>Colin Andrew</t>
  </si>
  <si>
    <t>HMRC</t>
  </si>
  <si>
    <t>Clerk SLCC membership</t>
  </si>
  <si>
    <t>Lanreath Village Hall hire</t>
  </si>
  <si>
    <t>D Hilton - audit</t>
  </si>
  <si>
    <t>P Seaman - marine ply</t>
  </si>
  <si>
    <t>Claerk - June invoice</t>
  </si>
  <si>
    <t>Dan Northcott - June</t>
  </si>
  <si>
    <t>Lanreath PC Financial year ended 31st March 2022 prepared by RFO R. Warren 3rd August 2021</t>
  </si>
  <si>
    <t>30th June 2021</t>
  </si>
  <si>
    <t>Derek Hilton</t>
  </si>
  <si>
    <t>Peter Seaman - Jimdo invoice inc VAT</t>
  </si>
  <si>
    <t>South West Hygiene - inc VAT</t>
  </si>
  <si>
    <t>Dan Northcott</t>
  </si>
  <si>
    <t>Clerk - July</t>
  </si>
  <si>
    <t>Lanreath PC Financial year ended 31st March 2022 prepared by RFO R. Warren 4th September2021</t>
  </si>
  <si>
    <t>31st July 2021</t>
  </si>
  <si>
    <t>SWW</t>
  </si>
  <si>
    <t>HMRC PAYE June and July</t>
  </si>
  <si>
    <t>George</t>
  </si>
  <si>
    <t>Clerk August</t>
  </si>
  <si>
    <t>Lanreath PC Financial year ended 31st March 2022 prepared by RFO R. Warren 5th October 2021</t>
  </si>
  <si>
    <t>31st August 2021</t>
  </si>
  <si>
    <t>Hygiene Supplies</t>
  </si>
  <si>
    <t>HMRC PAYE August</t>
  </si>
  <si>
    <t>De fib pads</t>
  </si>
  <si>
    <t>Lanreath PC Financial year ended 31st March 2022 prepared by RFO R. Warren 5th November2021</t>
  </si>
  <si>
    <t>30th September 2021</t>
  </si>
  <si>
    <t>HMRC PAYE Sept</t>
  </si>
  <si>
    <t>D Pugh exps</t>
  </si>
  <si>
    <t>P Bartram exps</t>
  </si>
  <si>
    <t>Ms J Tamblyn exps</t>
  </si>
  <si>
    <t>Ms S Cave exps</t>
  </si>
  <si>
    <t>P D Seaman exps</t>
  </si>
  <si>
    <t>D Heard exps</t>
  </si>
  <si>
    <t>Mrs E Lee exps</t>
  </si>
  <si>
    <t>A J Gundry exps</t>
  </si>
  <si>
    <t>J Williams exps</t>
  </si>
  <si>
    <t>Clerk October</t>
  </si>
  <si>
    <t>Lanreath PC Financial year ended 31st March 2022 prepared by RFO R. Warren 6th December 2021</t>
  </si>
  <si>
    <t>31st October 2021</t>
  </si>
  <si>
    <t>EDF energy</t>
  </si>
  <si>
    <t>P D Seaman refund</t>
  </si>
  <si>
    <t>WC Sign</t>
  </si>
  <si>
    <t>Christmas tree</t>
  </si>
  <si>
    <t>Royal British Legion</t>
  </si>
  <si>
    <t>Clerk November</t>
  </si>
  <si>
    <t>Lanreath PC Financial year ended 31st March 2022 prepared by RFO R. Warren 6th January 2022</t>
  </si>
  <si>
    <t>30th November 2021</t>
  </si>
  <si>
    <t>Clerk December</t>
  </si>
  <si>
    <t>Lanreath PC Financial year ended 31st March 2022 prepared by RFO R. Warren 3rd February 2022</t>
  </si>
  <si>
    <t>31st December 2021</t>
  </si>
  <si>
    <t>D. Hilton - Clerk's tax</t>
  </si>
  <si>
    <t>D.Hilton</t>
  </si>
  <si>
    <t>Cornwall Council</t>
  </si>
  <si>
    <t>Clerk's salary</t>
  </si>
  <si>
    <t>Lanreath PC Financial year ended 31st March 2022 prepared by RFO R. Warren 7th March 2022</t>
  </si>
  <si>
    <t>31st January 2022</t>
  </si>
  <si>
    <t>HMR&amp;C - Clerk's tax</t>
  </si>
  <si>
    <t>EDF inc. VAT</t>
  </si>
  <si>
    <t>Clerk's salary February</t>
  </si>
  <si>
    <t>VAT Re-claim</t>
  </si>
  <si>
    <t>Lanreath PC Financial year ended 31st March 2022 prepared by RFO R. Warren 4th April 2022</t>
  </si>
  <si>
    <t>28th February 2022</t>
  </si>
  <si>
    <t>Clark's salary and tax rebate</t>
  </si>
  <si>
    <t>Total Debits</t>
  </si>
  <si>
    <t>Total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</si>
</sst>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1" fillId="0" borderId="0" xfId="1" applyNumberFormat="1" applyFont="1" applyFill="1"/>
    <xf numFmtId="4" fontId="0" fillId="0" borderId="0" xfId="0" applyNumberFormat="1"/>
    <xf numFmtId="0" fontId="4" fillId="0" borderId="0" xfId="0" applyFont="1"/>
    <xf numFmtId="164" fontId="0" fillId="0" borderId="0" xfId="0" applyNumberFormat="1"/>
    <xf numFmtId="164" fontId="2" fillId="2" borderId="0" xfId="1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2DF09-1015-D246-BB15-498C0983178E}">
  <dimension ref="A1:G32"/>
  <sheetViews>
    <sheetView zoomScale="150" zoomScaleNormal="150" workbookViewId="0">
      <selection activeCell="I15" sqref="I15"/>
    </sheetView>
  </sheetViews>
  <sheetFormatPr baseColWidth="10" defaultRowHeight="16" x14ac:dyDescent="0.2"/>
  <cols>
    <col min="1" max="1" width="32.83203125" customWidth="1"/>
    <col min="2" max="2" width="21.6640625" customWidth="1"/>
  </cols>
  <sheetData>
    <row r="1" spans="1:7" x14ac:dyDescent="0.2">
      <c r="C1" s="8" t="s">
        <v>0</v>
      </c>
      <c r="D1" s="9"/>
      <c r="E1" s="1"/>
      <c r="F1" s="8" t="s">
        <v>1</v>
      </c>
      <c r="G1" s="8"/>
    </row>
    <row r="2" spans="1:7" x14ac:dyDescent="0.2">
      <c r="A2" t="s">
        <v>2</v>
      </c>
      <c r="B2" s="2" t="s">
        <v>3</v>
      </c>
      <c r="D2" s="3">
        <v>162.72</v>
      </c>
      <c r="E2" s="3"/>
      <c r="G2" s="3">
        <v>3954.64</v>
      </c>
    </row>
    <row r="3" spans="1:7" x14ac:dyDescent="0.2">
      <c r="D3" s="3"/>
      <c r="E3" s="3"/>
      <c r="F3" s="3"/>
      <c r="G3" s="3"/>
    </row>
    <row r="4" spans="1:7" x14ac:dyDescent="0.2">
      <c r="A4" t="s">
        <v>4</v>
      </c>
      <c r="B4" t="s">
        <v>5</v>
      </c>
      <c r="C4" s="3">
        <v>10</v>
      </c>
      <c r="D4" s="3"/>
      <c r="E4" s="3"/>
      <c r="F4" s="3">
        <v>850</v>
      </c>
      <c r="G4" s="3"/>
    </row>
    <row r="5" spans="1:7" x14ac:dyDescent="0.2">
      <c r="A5" s="4" t="s">
        <v>6</v>
      </c>
      <c r="B5" t="s">
        <v>7</v>
      </c>
      <c r="C5" s="3">
        <v>25</v>
      </c>
      <c r="D5" s="3"/>
      <c r="E5" s="3"/>
      <c r="F5" s="3"/>
      <c r="G5" s="3"/>
    </row>
    <row r="6" spans="1:7" x14ac:dyDescent="0.2">
      <c r="B6" t="s">
        <v>8</v>
      </c>
      <c r="C6" s="3">
        <v>100</v>
      </c>
      <c r="D6" s="3"/>
      <c r="E6" s="3"/>
      <c r="F6" s="3"/>
      <c r="G6" s="3"/>
    </row>
    <row r="7" spans="1:7" x14ac:dyDescent="0.2">
      <c r="B7" t="s">
        <v>9</v>
      </c>
      <c r="C7" s="3">
        <v>336.25</v>
      </c>
      <c r="D7" s="3"/>
      <c r="E7" s="3"/>
      <c r="F7" s="3"/>
      <c r="G7" s="3"/>
    </row>
    <row r="8" spans="1:7" x14ac:dyDescent="0.2">
      <c r="C8" s="3"/>
      <c r="D8" s="3"/>
      <c r="E8" s="3"/>
      <c r="F8" s="3"/>
      <c r="G8" s="3"/>
    </row>
    <row r="9" spans="1:7" x14ac:dyDescent="0.2">
      <c r="C9" s="3"/>
      <c r="D9" s="3"/>
      <c r="E9" s="3"/>
      <c r="F9" s="3"/>
      <c r="G9" s="3"/>
    </row>
    <row r="10" spans="1:7" x14ac:dyDescent="0.2">
      <c r="C10" s="3"/>
      <c r="D10" s="3"/>
      <c r="E10" s="3"/>
      <c r="F10" s="3"/>
      <c r="G10" s="3"/>
    </row>
    <row r="11" spans="1:7" x14ac:dyDescent="0.2">
      <c r="A11" t="s">
        <v>10</v>
      </c>
      <c r="C11" s="3"/>
      <c r="D11" s="3">
        <f>SUM(C4:C10)</f>
        <v>471.25</v>
      </c>
      <c r="E11" s="3"/>
      <c r="F11" s="3"/>
      <c r="G11" s="3">
        <f>SUM(F4:F10)</f>
        <v>850</v>
      </c>
    </row>
    <row r="12" spans="1:7" x14ac:dyDescent="0.2">
      <c r="C12" s="3"/>
      <c r="D12" s="3"/>
      <c r="E12" s="3"/>
      <c r="F12" s="3"/>
      <c r="G12" s="3"/>
    </row>
    <row r="13" spans="1:7" x14ac:dyDescent="0.2">
      <c r="A13" t="s">
        <v>11</v>
      </c>
      <c r="C13" s="3">
        <v>0</v>
      </c>
      <c r="D13" s="3"/>
      <c r="E13" s="3"/>
      <c r="F13" s="3"/>
      <c r="G13" s="3"/>
    </row>
    <row r="14" spans="1:7" x14ac:dyDescent="0.2">
      <c r="C14" s="3"/>
      <c r="D14" s="3"/>
      <c r="E14" s="3"/>
      <c r="F14" s="3"/>
      <c r="G14" s="3"/>
    </row>
    <row r="15" spans="1:7" x14ac:dyDescent="0.2">
      <c r="C15" s="3"/>
      <c r="D15" s="3"/>
      <c r="E15" s="3"/>
      <c r="F15" s="3"/>
      <c r="G15" s="3"/>
    </row>
    <row r="16" spans="1:7" x14ac:dyDescent="0.2">
      <c r="A16" t="s">
        <v>12</v>
      </c>
      <c r="C16" s="3"/>
      <c r="D16" s="3">
        <f>SUM(C13:C15)</f>
        <v>0</v>
      </c>
      <c r="E16" s="3"/>
      <c r="F16" s="3"/>
      <c r="G16" s="3">
        <f>SUM(F14:F15)</f>
        <v>0</v>
      </c>
    </row>
    <row r="17" spans="1:7" x14ac:dyDescent="0.2">
      <c r="C17" s="3"/>
      <c r="D17" s="3"/>
      <c r="E17" s="3"/>
      <c r="F17" s="3"/>
      <c r="G17" s="3"/>
    </row>
    <row r="18" spans="1:7" x14ac:dyDescent="0.2">
      <c r="A18" t="s">
        <v>13</v>
      </c>
      <c r="C18" s="3"/>
      <c r="D18" s="3"/>
      <c r="E18" s="3"/>
      <c r="F18" s="3"/>
      <c r="G18" s="3"/>
    </row>
    <row r="19" spans="1:7" x14ac:dyDescent="0.2">
      <c r="B19" t="s">
        <v>14</v>
      </c>
      <c r="C19" s="3">
        <v>850</v>
      </c>
      <c r="D19" s="3"/>
      <c r="E19" s="3" t="s">
        <v>15</v>
      </c>
      <c r="F19" s="3">
        <v>0.03</v>
      </c>
      <c r="G19" s="3"/>
    </row>
    <row r="20" spans="1:7" x14ac:dyDescent="0.2">
      <c r="C20" s="3"/>
      <c r="D20" s="3"/>
      <c r="E20" s="3" t="s">
        <v>16</v>
      </c>
      <c r="F20" s="3">
        <v>5332.78</v>
      </c>
      <c r="G20" s="3"/>
    </row>
    <row r="21" spans="1:7" x14ac:dyDescent="0.2">
      <c r="C21" s="3"/>
      <c r="D21" s="3"/>
      <c r="E21" s="3"/>
      <c r="F21" s="3"/>
      <c r="G21" s="3"/>
    </row>
    <row r="22" spans="1:7" x14ac:dyDescent="0.2">
      <c r="A22" t="s">
        <v>17</v>
      </c>
      <c r="C22" s="3"/>
      <c r="D22" s="3">
        <f>SUM(C18:C19)</f>
        <v>850</v>
      </c>
      <c r="E22" s="3"/>
      <c r="F22" s="3"/>
      <c r="G22" s="3">
        <f>SUM(F18:F21)</f>
        <v>5332.8099999999995</v>
      </c>
    </row>
    <row r="23" spans="1:7" x14ac:dyDescent="0.2">
      <c r="C23" s="3"/>
      <c r="D23" s="3"/>
      <c r="E23" s="3"/>
      <c r="F23" s="3"/>
      <c r="G23" s="3"/>
    </row>
    <row r="24" spans="1:7" x14ac:dyDescent="0.2">
      <c r="A24" t="s">
        <v>18</v>
      </c>
      <c r="C24" s="3"/>
      <c r="D24" s="3"/>
      <c r="E24" s="3"/>
      <c r="F24" s="3"/>
      <c r="G24" s="3"/>
    </row>
    <row r="25" spans="1:7" x14ac:dyDescent="0.2">
      <c r="C25" s="3"/>
      <c r="D25" s="3"/>
      <c r="E25" s="3"/>
      <c r="F25" s="3"/>
      <c r="G25" s="3"/>
    </row>
    <row r="26" spans="1:7" x14ac:dyDescent="0.2">
      <c r="C26" s="3"/>
      <c r="D26" s="3"/>
      <c r="E26" s="3"/>
      <c r="F26" s="3"/>
      <c r="G26" s="3"/>
    </row>
    <row r="27" spans="1:7" x14ac:dyDescent="0.2">
      <c r="A27" t="s">
        <v>19</v>
      </c>
      <c r="C27" s="3"/>
      <c r="D27" s="3">
        <f>SUM(C25:C26)</f>
        <v>0</v>
      </c>
      <c r="E27" s="3"/>
      <c r="F27" s="3"/>
      <c r="G27" s="3">
        <f>SUM(F25:F26)</f>
        <v>0</v>
      </c>
    </row>
    <row r="30" spans="1:7" x14ac:dyDescent="0.2">
      <c r="A30" t="s">
        <v>20</v>
      </c>
      <c r="B30" s="5" t="s">
        <v>21</v>
      </c>
      <c r="D30" s="3">
        <f>SUM(D2-D11+D22)</f>
        <v>541.47</v>
      </c>
      <c r="E30" s="3"/>
      <c r="G30" s="3">
        <f>G2-G11-G16+G22+G27</f>
        <v>8437.4499999999989</v>
      </c>
    </row>
    <row r="32" spans="1:7" x14ac:dyDescent="0.2">
      <c r="A32" t="s">
        <v>22</v>
      </c>
      <c r="B32" s="5" t="s">
        <v>21</v>
      </c>
      <c r="D32" s="3">
        <f>D2-D11+D22</f>
        <v>541.47</v>
      </c>
      <c r="E32" s="3"/>
      <c r="G32" s="3">
        <f>G2-G11+G22</f>
        <v>8437.4499999999989</v>
      </c>
    </row>
  </sheetData>
  <mergeCells count="2">
    <mergeCell ref="C1:D1"/>
    <mergeCell ref="F1:G1"/>
  </mergeCells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9471-DEC7-C14D-9B02-D1FBAA1A808D}">
  <dimension ref="A1:H35"/>
  <sheetViews>
    <sheetView zoomScale="150" zoomScaleNormal="150" workbookViewId="0">
      <selection activeCell="J5" sqref="J5"/>
    </sheetView>
  </sheetViews>
  <sheetFormatPr baseColWidth="10" defaultRowHeight="16" x14ac:dyDescent="0.2"/>
  <cols>
    <col min="1" max="1" width="27.6640625" customWidth="1"/>
    <col min="2" max="2" width="33" customWidth="1"/>
  </cols>
  <sheetData>
    <row r="1" spans="1:8" x14ac:dyDescent="0.2">
      <c r="A1" s="8" t="s">
        <v>93</v>
      </c>
      <c r="B1" s="8"/>
      <c r="C1" s="8"/>
      <c r="D1" s="8"/>
      <c r="E1" s="8"/>
      <c r="F1" s="8"/>
      <c r="G1" s="8"/>
      <c r="H1" s="8"/>
    </row>
    <row r="2" spans="1:8" x14ac:dyDescent="0.2">
      <c r="A2" t="s">
        <v>25</v>
      </c>
      <c r="B2" s="6">
        <v>44562</v>
      </c>
      <c r="C2" s="7" t="s">
        <v>26</v>
      </c>
      <c r="D2" s="6">
        <v>44592</v>
      </c>
      <c r="F2" s="5"/>
    </row>
    <row r="4" spans="1:8" x14ac:dyDescent="0.2">
      <c r="C4" s="8" t="s">
        <v>0</v>
      </c>
      <c r="D4" s="9"/>
      <c r="E4" s="8" t="s">
        <v>1</v>
      </c>
      <c r="F4" s="8"/>
      <c r="G4" s="8"/>
      <c r="H4" s="8"/>
    </row>
    <row r="5" spans="1:8" x14ac:dyDescent="0.2">
      <c r="A5" t="s">
        <v>2</v>
      </c>
      <c r="B5" s="2" t="s">
        <v>94</v>
      </c>
      <c r="D5" s="3">
        <v>461.52</v>
      </c>
      <c r="F5" s="3">
        <v>5070.62</v>
      </c>
      <c r="H5" s="3"/>
    </row>
    <row r="6" spans="1:8" x14ac:dyDescent="0.2">
      <c r="D6" s="3"/>
      <c r="E6" s="3"/>
      <c r="F6" s="3"/>
      <c r="G6" s="3"/>
    </row>
    <row r="7" spans="1:8" x14ac:dyDescent="0.2">
      <c r="A7" t="s">
        <v>4</v>
      </c>
      <c r="B7" t="s">
        <v>36</v>
      </c>
      <c r="C7" s="3">
        <v>20</v>
      </c>
      <c r="D7" s="3"/>
      <c r="E7" s="3"/>
      <c r="F7" s="3"/>
      <c r="G7" s="3"/>
    </row>
    <row r="8" spans="1:8" x14ac:dyDescent="0.2">
      <c r="B8" t="s">
        <v>95</v>
      </c>
      <c r="C8" s="3">
        <v>23.4</v>
      </c>
      <c r="D8" s="3"/>
      <c r="E8" s="3"/>
      <c r="F8" s="3"/>
      <c r="G8" s="3"/>
    </row>
    <row r="9" spans="1:8" x14ac:dyDescent="0.2">
      <c r="B9" t="s">
        <v>96</v>
      </c>
      <c r="C9" s="3">
        <v>20</v>
      </c>
      <c r="D9" s="3"/>
      <c r="E9" s="3"/>
      <c r="F9" s="3"/>
      <c r="G9" s="3"/>
    </row>
    <row r="10" spans="1:8" x14ac:dyDescent="0.2">
      <c r="B10" t="s">
        <v>56</v>
      </c>
      <c r="C10" s="3">
        <v>100</v>
      </c>
      <c r="D10" s="3"/>
      <c r="E10" s="3"/>
      <c r="F10" s="3"/>
      <c r="G10" s="3"/>
    </row>
    <row r="11" spans="1:8" x14ac:dyDescent="0.2">
      <c r="B11" t="s">
        <v>97</v>
      </c>
      <c r="C11" s="3">
        <v>255</v>
      </c>
      <c r="D11" s="3"/>
      <c r="E11" s="3"/>
      <c r="F11" s="3"/>
      <c r="G11" s="3"/>
    </row>
    <row r="12" spans="1:8" x14ac:dyDescent="0.2">
      <c r="B12" t="s">
        <v>98</v>
      </c>
      <c r="C12" s="3">
        <v>324.64999999999998</v>
      </c>
      <c r="D12" s="3"/>
      <c r="E12" s="3"/>
      <c r="F12" s="3"/>
      <c r="G12" s="3"/>
    </row>
    <row r="13" spans="1:8" x14ac:dyDescent="0.2">
      <c r="C13" s="3"/>
      <c r="D13" s="3"/>
      <c r="E13" s="3"/>
      <c r="F13" s="3"/>
      <c r="G13" s="3"/>
    </row>
    <row r="14" spans="1:8" x14ac:dyDescent="0.2">
      <c r="C14" s="3"/>
      <c r="D14" s="3"/>
      <c r="E14" s="3"/>
      <c r="F14" s="3"/>
      <c r="G14" s="3"/>
    </row>
    <row r="15" spans="1:8" x14ac:dyDescent="0.2">
      <c r="C15" s="3"/>
      <c r="D15" s="3"/>
      <c r="E15" s="3"/>
      <c r="F15" s="3"/>
      <c r="G15" s="3"/>
    </row>
    <row r="16" spans="1:8" x14ac:dyDescent="0.2">
      <c r="A16" t="s">
        <v>10</v>
      </c>
      <c r="C16" s="3"/>
      <c r="D16" s="3">
        <f>SUM(C7:C14)</f>
        <v>743.05</v>
      </c>
      <c r="E16" s="3"/>
      <c r="F16" s="3">
        <v>1050</v>
      </c>
      <c r="G16" s="3"/>
      <c r="H16" s="3"/>
    </row>
    <row r="17" spans="1:8" x14ac:dyDescent="0.2">
      <c r="C17" s="3"/>
      <c r="D17" s="3"/>
      <c r="E17" s="3"/>
      <c r="F17" s="3"/>
      <c r="G17" s="3"/>
    </row>
    <row r="18" spans="1:8" x14ac:dyDescent="0.2">
      <c r="A18" t="s">
        <v>11</v>
      </c>
      <c r="C18" s="3">
        <v>0</v>
      </c>
      <c r="D18" s="3"/>
      <c r="E18" s="3"/>
      <c r="F18" s="3"/>
      <c r="G18" s="3"/>
    </row>
    <row r="19" spans="1:8" x14ac:dyDescent="0.2">
      <c r="C19" s="3"/>
      <c r="D19" s="3"/>
      <c r="E19" s="3"/>
      <c r="F19" s="3"/>
      <c r="G19" s="3"/>
    </row>
    <row r="20" spans="1:8" x14ac:dyDescent="0.2">
      <c r="C20" s="3"/>
      <c r="D20" s="3"/>
      <c r="E20" s="3"/>
      <c r="F20" s="3"/>
      <c r="G20" s="3"/>
    </row>
    <row r="21" spans="1:8" x14ac:dyDescent="0.2">
      <c r="A21" t="s">
        <v>12</v>
      </c>
      <c r="C21" s="3"/>
      <c r="D21" s="3">
        <f>SUM(C18:C20)</f>
        <v>0</v>
      </c>
      <c r="E21" s="3"/>
      <c r="F21" s="3">
        <v>0</v>
      </c>
      <c r="G21" s="3"/>
      <c r="H21" s="3"/>
    </row>
    <row r="22" spans="1:8" x14ac:dyDescent="0.2">
      <c r="C22" s="3"/>
      <c r="D22" s="3"/>
      <c r="E22" s="3"/>
      <c r="F22" s="3"/>
      <c r="G22" s="3"/>
    </row>
    <row r="23" spans="1:8" x14ac:dyDescent="0.2">
      <c r="A23" t="s">
        <v>13</v>
      </c>
      <c r="C23" s="3"/>
      <c r="D23" s="3">
        <v>1050</v>
      </c>
      <c r="E23" s="3">
        <v>0.04</v>
      </c>
      <c r="F23" s="3"/>
      <c r="G23" s="3"/>
    </row>
    <row r="24" spans="1:8" x14ac:dyDescent="0.2">
      <c r="C24" s="3"/>
      <c r="D24" s="3"/>
      <c r="E24" s="3"/>
      <c r="F24" s="3"/>
      <c r="G24" s="3"/>
    </row>
    <row r="25" spans="1:8" x14ac:dyDescent="0.2">
      <c r="C25" s="3"/>
      <c r="D25" s="3"/>
      <c r="E25" s="3"/>
      <c r="F25" s="3"/>
      <c r="G25" s="3"/>
    </row>
    <row r="26" spans="1:8" x14ac:dyDescent="0.2">
      <c r="A26" t="s">
        <v>17</v>
      </c>
      <c r="C26" s="3"/>
      <c r="D26" s="3">
        <f>D23</f>
        <v>1050</v>
      </c>
      <c r="E26" s="3"/>
      <c r="F26" s="3">
        <v>0.04</v>
      </c>
      <c r="G26" s="3"/>
      <c r="H26" s="3"/>
    </row>
    <row r="27" spans="1:8" x14ac:dyDescent="0.2">
      <c r="C27" s="3"/>
      <c r="D27" s="3"/>
      <c r="E27" s="3"/>
      <c r="F27" s="3"/>
      <c r="G27" s="3"/>
    </row>
    <row r="28" spans="1:8" x14ac:dyDescent="0.2">
      <c r="A28" t="s">
        <v>18</v>
      </c>
      <c r="C28" s="3"/>
      <c r="D28" s="3"/>
      <c r="E28" s="3"/>
      <c r="F28" s="3"/>
      <c r="G28" s="3"/>
    </row>
    <row r="29" spans="1:8" x14ac:dyDescent="0.2">
      <c r="C29" s="3"/>
      <c r="D29" s="3"/>
      <c r="E29" s="3"/>
      <c r="F29" s="3"/>
      <c r="G29" s="3"/>
    </row>
    <row r="30" spans="1:8" x14ac:dyDescent="0.2">
      <c r="A30" t="s">
        <v>19</v>
      </c>
      <c r="C30" s="3"/>
      <c r="D30" s="3">
        <f>SUM(C29:C29)</f>
        <v>0</v>
      </c>
      <c r="E30" s="3"/>
      <c r="F30" s="3">
        <f>SUM(E29:E29)</f>
        <v>0</v>
      </c>
      <c r="G30" s="3"/>
      <c r="H30" s="3"/>
    </row>
    <row r="33" spans="1:8" x14ac:dyDescent="0.2">
      <c r="A33" t="s">
        <v>20</v>
      </c>
      <c r="B33" s="5">
        <v>44592</v>
      </c>
      <c r="D33" s="3">
        <f>D5-D16-D21+D26+D30</f>
        <v>768.47</v>
      </c>
      <c r="F33" s="3">
        <f>F5-F16-F21+F26+F30</f>
        <v>4020.66</v>
      </c>
      <c r="H33" s="3"/>
    </row>
    <row r="35" spans="1:8" x14ac:dyDescent="0.2">
      <c r="A35" t="s">
        <v>22</v>
      </c>
      <c r="B35" s="5">
        <v>44592</v>
      </c>
      <c r="D35" s="3">
        <f>SUM(D33-D30)</f>
        <v>768.47</v>
      </c>
      <c r="F35" s="3">
        <f>F5-F16+F26</f>
        <v>4020.66</v>
      </c>
      <c r="H35" s="3"/>
    </row>
  </sheetData>
  <mergeCells count="4">
    <mergeCell ref="A1:H1"/>
    <mergeCell ref="C4:D4"/>
    <mergeCell ref="E4:F4"/>
    <mergeCell ref="G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FA0F-AD41-824F-90F2-6F3B55663717}">
  <dimension ref="A1:H37"/>
  <sheetViews>
    <sheetView zoomScale="150" zoomScaleNormal="150" workbookViewId="0">
      <selection activeCell="K7" sqref="K7"/>
    </sheetView>
  </sheetViews>
  <sheetFormatPr baseColWidth="10" defaultRowHeight="16" x14ac:dyDescent="0.2"/>
  <cols>
    <col min="1" max="1" width="22.6640625" customWidth="1"/>
    <col min="2" max="2" width="32.1640625" customWidth="1"/>
  </cols>
  <sheetData>
    <row r="1" spans="1:8" x14ac:dyDescent="0.2">
      <c r="A1" s="8" t="s">
        <v>23</v>
      </c>
      <c r="B1" s="8"/>
      <c r="C1" s="8"/>
      <c r="D1" s="8"/>
      <c r="E1" s="8"/>
      <c r="F1" s="8"/>
      <c r="G1" s="8"/>
      <c r="H1" s="8"/>
    </row>
    <row r="3" spans="1:8" x14ac:dyDescent="0.2">
      <c r="A3" s="8" t="s">
        <v>99</v>
      </c>
      <c r="B3" s="8"/>
      <c r="C3" s="8"/>
      <c r="D3" s="8"/>
      <c r="E3" s="8"/>
      <c r="F3" s="8"/>
      <c r="G3" s="8"/>
      <c r="H3" s="8"/>
    </row>
    <row r="4" spans="1:8" x14ac:dyDescent="0.2">
      <c r="A4" t="s">
        <v>25</v>
      </c>
      <c r="B4" s="6">
        <v>44593</v>
      </c>
      <c r="C4" s="7" t="s">
        <v>26</v>
      </c>
      <c r="D4" s="6">
        <v>44620</v>
      </c>
      <c r="F4" s="5"/>
    </row>
    <row r="6" spans="1:8" x14ac:dyDescent="0.2">
      <c r="C6" s="8" t="s">
        <v>0</v>
      </c>
      <c r="D6" s="9"/>
      <c r="E6" s="8" t="s">
        <v>1</v>
      </c>
      <c r="F6" s="8"/>
      <c r="G6" s="8"/>
      <c r="H6" s="8"/>
    </row>
    <row r="7" spans="1:8" x14ac:dyDescent="0.2">
      <c r="A7" t="s">
        <v>2</v>
      </c>
      <c r="B7" s="2" t="s">
        <v>100</v>
      </c>
      <c r="D7" s="3">
        <v>768.47</v>
      </c>
      <c r="F7" s="3">
        <v>4020.66</v>
      </c>
      <c r="H7" s="3"/>
    </row>
    <row r="8" spans="1:8" x14ac:dyDescent="0.2">
      <c r="D8" s="3"/>
      <c r="E8" s="3"/>
      <c r="F8" s="3"/>
      <c r="G8" s="3"/>
    </row>
    <row r="9" spans="1:8" x14ac:dyDescent="0.2">
      <c r="A9" t="s">
        <v>4</v>
      </c>
      <c r="B9" t="s">
        <v>36</v>
      </c>
      <c r="C9" s="3">
        <v>20</v>
      </c>
      <c r="D9" s="3"/>
      <c r="E9" s="3"/>
      <c r="F9" s="3"/>
      <c r="G9" s="3"/>
    </row>
    <row r="10" spans="1:8" x14ac:dyDescent="0.2">
      <c r="B10" t="s">
        <v>32</v>
      </c>
      <c r="C10" s="3">
        <v>60.56</v>
      </c>
      <c r="D10" s="3"/>
      <c r="E10" s="3"/>
      <c r="F10" s="3"/>
      <c r="G10" s="3"/>
    </row>
    <row r="11" spans="1:8" x14ac:dyDescent="0.2">
      <c r="B11" t="s">
        <v>96</v>
      </c>
      <c r="C11" s="3">
        <v>10</v>
      </c>
      <c r="D11" s="3"/>
      <c r="E11" s="3"/>
      <c r="F11" s="3"/>
      <c r="G11" s="3"/>
    </row>
    <row r="12" spans="1:8" x14ac:dyDescent="0.2">
      <c r="B12" t="s">
        <v>101</v>
      </c>
      <c r="C12" s="3">
        <v>11.6</v>
      </c>
      <c r="D12" s="3"/>
      <c r="E12" s="3"/>
      <c r="F12" s="3"/>
      <c r="G12" s="3"/>
    </row>
    <row r="13" spans="1:8" x14ac:dyDescent="0.2">
      <c r="B13" t="s">
        <v>56</v>
      </c>
      <c r="C13" s="3">
        <v>100</v>
      </c>
      <c r="D13" s="3"/>
      <c r="E13" s="3"/>
      <c r="F13" s="3"/>
      <c r="G13" s="3"/>
    </row>
    <row r="14" spans="1:8" x14ac:dyDescent="0.2">
      <c r="B14" t="s">
        <v>102</v>
      </c>
      <c r="C14" s="3">
        <v>181.68</v>
      </c>
      <c r="D14" s="3"/>
      <c r="E14" s="3"/>
      <c r="F14" s="3"/>
      <c r="G14" s="3"/>
    </row>
    <row r="15" spans="1:8" x14ac:dyDescent="0.2">
      <c r="B15" t="s">
        <v>103</v>
      </c>
      <c r="C15" s="3">
        <v>324.45</v>
      </c>
      <c r="D15" s="3"/>
      <c r="E15" s="3"/>
      <c r="F15" s="3"/>
      <c r="G15" s="3"/>
    </row>
    <row r="16" spans="1:8" x14ac:dyDescent="0.2">
      <c r="C16" s="3"/>
      <c r="D16" s="3"/>
      <c r="E16" s="3"/>
      <c r="F16" s="3"/>
      <c r="G16" s="3"/>
    </row>
    <row r="17" spans="1:8" x14ac:dyDescent="0.2">
      <c r="C17" s="3"/>
      <c r="D17" s="3"/>
      <c r="E17" s="3"/>
      <c r="F17" s="3"/>
      <c r="G17" s="3"/>
    </row>
    <row r="18" spans="1:8" x14ac:dyDescent="0.2">
      <c r="A18" t="s">
        <v>10</v>
      </c>
      <c r="C18" s="3"/>
      <c r="D18" s="3">
        <f>SUM(C9:C16)</f>
        <v>708.29</v>
      </c>
      <c r="E18" s="3"/>
      <c r="F18" s="3"/>
      <c r="G18" s="3"/>
      <c r="H18" s="3"/>
    </row>
    <row r="19" spans="1:8" x14ac:dyDescent="0.2">
      <c r="C19" s="3"/>
      <c r="D19" s="3"/>
      <c r="E19" s="3"/>
      <c r="F19" s="3"/>
      <c r="G19" s="3"/>
    </row>
    <row r="20" spans="1:8" x14ac:dyDescent="0.2">
      <c r="A20" t="s">
        <v>11</v>
      </c>
      <c r="C20" s="3">
        <v>0</v>
      </c>
      <c r="D20" s="3"/>
      <c r="E20" s="3"/>
      <c r="F20" s="3"/>
      <c r="G20" s="3"/>
    </row>
    <row r="21" spans="1:8" x14ac:dyDescent="0.2">
      <c r="C21" s="3"/>
      <c r="D21" s="3"/>
      <c r="E21" s="3"/>
      <c r="F21" s="3"/>
      <c r="G21" s="3"/>
    </row>
    <row r="22" spans="1:8" x14ac:dyDescent="0.2">
      <c r="C22" s="3"/>
      <c r="D22" s="3"/>
      <c r="E22" s="3"/>
      <c r="F22" s="3"/>
      <c r="G22" s="3"/>
    </row>
    <row r="23" spans="1:8" x14ac:dyDescent="0.2">
      <c r="A23" t="s">
        <v>12</v>
      </c>
      <c r="C23" s="3"/>
      <c r="D23" s="3">
        <f>SUM(C20:C22)</f>
        <v>0</v>
      </c>
      <c r="E23" s="3"/>
      <c r="F23" s="3">
        <v>0</v>
      </c>
      <c r="G23" s="3"/>
      <c r="H23" s="3"/>
    </row>
    <row r="24" spans="1:8" x14ac:dyDescent="0.2">
      <c r="C24" s="3"/>
      <c r="D24" s="3"/>
      <c r="E24" s="3"/>
      <c r="F24" s="3"/>
      <c r="G24" s="3"/>
    </row>
    <row r="25" spans="1:8" x14ac:dyDescent="0.2">
      <c r="A25" t="s">
        <v>13</v>
      </c>
      <c r="B25" t="s">
        <v>104</v>
      </c>
      <c r="C25" s="3"/>
      <c r="D25" s="3">
        <v>198.8</v>
      </c>
      <c r="E25" s="3">
        <v>0.04</v>
      </c>
      <c r="F25" s="3"/>
      <c r="G25" s="3"/>
    </row>
    <row r="26" spans="1:8" x14ac:dyDescent="0.2">
      <c r="C26" s="3"/>
      <c r="D26" s="3"/>
      <c r="E26" s="3"/>
      <c r="F26" s="3"/>
      <c r="G26" s="3"/>
    </row>
    <row r="27" spans="1:8" x14ac:dyDescent="0.2">
      <c r="C27" s="3"/>
      <c r="D27" s="3"/>
      <c r="E27" s="3"/>
      <c r="F27" s="3"/>
      <c r="G27" s="3"/>
    </row>
    <row r="28" spans="1:8" x14ac:dyDescent="0.2">
      <c r="A28" t="s">
        <v>17</v>
      </c>
      <c r="C28" s="3"/>
      <c r="D28" s="3">
        <f>D25</f>
        <v>198.8</v>
      </c>
      <c r="E28" s="3"/>
      <c r="F28" s="3">
        <v>0.04</v>
      </c>
      <c r="G28" s="3"/>
      <c r="H28" s="3"/>
    </row>
    <row r="29" spans="1:8" x14ac:dyDescent="0.2">
      <c r="C29" s="3"/>
      <c r="D29" s="3"/>
      <c r="E29" s="3"/>
      <c r="F29" s="3"/>
      <c r="G29" s="3"/>
    </row>
    <row r="30" spans="1:8" x14ac:dyDescent="0.2">
      <c r="A30" t="s">
        <v>18</v>
      </c>
      <c r="C30" s="3"/>
      <c r="D30" s="3"/>
      <c r="E30" s="3"/>
      <c r="F30" s="3"/>
      <c r="G30" s="3"/>
    </row>
    <row r="31" spans="1:8" x14ac:dyDescent="0.2">
      <c r="C31" s="3"/>
      <c r="D31" s="3"/>
      <c r="E31" s="3"/>
      <c r="F31" s="3"/>
      <c r="G31" s="3"/>
    </row>
    <row r="32" spans="1:8" x14ac:dyDescent="0.2">
      <c r="A32" t="s">
        <v>19</v>
      </c>
      <c r="C32" s="3"/>
      <c r="D32" s="3">
        <f>SUM(C31:C31)</f>
        <v>0</v>
      </c>
      <c r="E32" s="3"/>
      <c r="F32" s="3">
        <f>SUM(E31:E31)</f>
        <v>0</v>
      </c>
      <c r="G32" s="3"/>
      <c r="H32" s="3"/>
    </row>
    <row r="35" spans="1:8" x14ac:dyDescent="0.2">
      <c r="A35" t="s">
        <v>20</v>
      </c>
      <c r="B35" s="5">
        <v>44620</v>
      </c>
      <c r="D35" s="3">
        <f>D7-D18-D23+D28+D32</f>
        <v>258.98000000000008</v>
      </c>
      <c r="F35" s="3">
        <f>F7-F18-F23+F28+F32</f>
        <v>4020.7</v>
      </c>
      <c r="H35" s="3"/>
    </row>
    <row r="37" spans="1:8" x14ac:dyDescent="0.2">
      <c r="A37" t="s">
        <v>22</v>
      </c>
      <c r="B37" s="5">
        <v>44620</v>
      </c>
      <c r="D37" s="3">
        <f>SUM(D35-D32)</f>
        <v>258.98000000000008</v>
      </c>
      <c r="F37" s="3">
        <f>F7-F18+F28</f>
        <v>4020.7</v>
      </c>
      <c r="H37" s="3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F7829-46DA-A943-A03E-1B87B0BB76BD}">
  <dimension ref="A1:H33"/>
  <sheetViews>
    <sheetView tabSelected="1" zoomScale="150" zoomScaleNormal="150" workbookViewId="0">
      <selection activeCell="B2" sqref="B2"/>
    </sheetView>
  </sheetViews>
  <sheetFormatPr baseColWidth="10" defaultRowHeight="16" x14ac:dyDescent="0.2"/>
  <cols>
    <col min="1" max="1" width="21.6640625" customWidth="1"/>
    <col min="2" max="2" width="32.6640625" customWidth="1"/>
  </cols>
  <sheetData>
    <row r="1" spans="1:8" x14ac:dyDescent="0.2">
      <c r="A1" s="8" t="s">
        <v>23</v>
      </c>
      <c r="B1" s="8"/>
      <c r="C1" s="8"/>
      <c r="D1" s="8"/>
      <c r="E1" s="8"/>
      <c r="F1" s="8"/>
      <c r="G1" s="8"/>
      <c r="H1" s="8"/>
    </row>
    <row r="3" spans="1:8" x14ac:dyDescent="0.2">
      <c r="A3" s="8" t="s">
        <v>105</v>
      </c>
      <c r="B3" s="8"/>
      <c r="C3" s="8"/>
      <c r="D3" s="8"/>
      <c r="E3" s="8"/>
      <c r="F3" s="8"/>
      <c r="G3" s="8"/>
      <c r="H3" s="8"/>
    </row>
    <row r="4" spans="1:8" x14ac:dyDescent="0.2">
      <c r="A4" t="s">
        <v>25</v>
      </c>
      <c r="B4" s="6">
        <v>44621</v>
      </c>
      <c r="C4" s="7" t="s">
        <v>26</v>
      </c>
      <c r="D4" s="6">
        <v>44651</v>
      </c>
      <c r="F4" s="5"/>
    </row>
    <row r="6" spans="1:8" x14ac:dyDescent="0.2">
      <c r="C6" s="8" t="s">
        <v>0</v>
      </c>
      <c r="D6" s="9"/>
      <c r="E6" s="8" t="s">
        <v>1</v>
      </c>
      <c r="F6" s="8"/>
      <c r="G6" s="8"/>
      <c r="H6" s="8"/>
    </row>
    <row r="7" spans="1:8" x14ac:dyDescent="0.2">
      <c r="A7" t="s">
        <v>2</v>
      </c>
      <c r="B7" s="2" t="s">
        <v>106</v>
      </c>
      <c r="D7" s="3">
        <v>258.98</v>
      </c>
      <c r="F7" s="3">
        <v>4020.7</v>
      </c>
      <c r="H7" s="3"/>
    </row>
    <row r="8" spans="1:8" x14ac:dyDescent="0.2">
      <c r="D8" s="3"/>
      <c r="E8" s="3"/>
      <c r="F8" s="3"/>
      <c r="G8" s="3"/>
    </row>
    <row r="9" spans="1:8" x14ac:dyDescent="0.2">
      <c r="A9" t="s">
        <v>4</v>
      </c>
      <c r="B9" t="s">
        <v>96</v>
      </c>
      <c r="C9" s="3">
        <v>10</v>
      </c>
      <c r="D9" s="3"/>
      <c r="E9" s="3"/>
      <c r="F9" s="3"/>
      <c r="G9" s="3"/>
    </row>
    <row r="10" spans="1:8" x14ac:dyDescent="0.2">
      <c r="B10" t="s">
        <v>36</v>
      </c>
      <c r="C10" s="3">
        <v>20</v>
      </c>
      <c r="D10" s="3"/>
      <c r="E10" s="3"/>
      <c r="F10" s="3"/>
      <c r="G10" s="3"/>
    </row>
    <row r="11" spans="1:8" x14ac:dyDescent="0.2">
      <c r="B11" t="s">
        <v>107</v>
      </c>
      <c r="C11" s="3">
        <v>351.85</v>
      </c>
      <c r="D11" s="3"/>
      <c r="E11" s="3"/>
      <c r="F11" s="3"/>
      <c r="G11" s="3"/>
    </row>
    <row r="12" spans="1:8" x14ac:dyDescent="0.2">
      <c r="B12" t="s">
        <v>56</v>
      </c>
      <c r="C12" s="3">
        <v>100</v>
      </c>
      <c r="D12" s="3"/>
      <c r="E12" s="3"/>
      <c r="F12" s="3"/>
      <c r="G12" s="3"/>
    </row>
    <row r="13" spans="1:8" x14ac:dyDescent="0.2">
      <c r="B13" t="s">
        <v>28</v>
      </c>
      <c r="C13" s="3">
        <v>130</v>
      </c>
      <c r="D13" s="3"/>
      <c r="E13" s="3"/>
      <c r="F13" s="3"/>
      <c r="G13" s="3"/>
    </row>
    <row r="14" spans="1:8" x14ac:dyDescent="0.2">
      <c r="C14" s="3"/>
      <c r="D14" s="3"/>
      <c r="E14" s="3"/>
      <c r="F14" s="3"/>
      <c r="G14" s="3"/>
    </row>
    <row r="15" spans="1:8" x14ac:dyDescent="0.2">
      <c r="C15" s="3"/>
      <c r="D15" s="3"/>
      <c r="E15" s="3"/>
      <c r="F15" s="3"/>
      <c r="G15" s="3"/>
    </row>
    <row r="16" spans="1:8" x14ac:dyDescent="0.2">
      <c r="A16" t="s">
        <v>4</v>
      </c>
      <c r="C16" s="3"/>
      <c r="D16" s="3">
        <f>SUM(C9:C14)</f>
        <v>611.85</v>
      </c>
      <c r="E16" s="3"/>
      <c r="F16" s="3">
        <v>400</v>
      </c>
      <c r="G16" s="3"/>
      <c r="H16" s="3"/>
    </row>
    <row r="17" spans="1:8" x14ac:dyDescent="0.2">
      <c r="C17" s="3"/>
      <c r="D17" s="3"/>
      <c r="E17" s="3"/>
      <c r="F17" s="3"/>
      <c r="G17" s="3"/>
    </row>
    <row r="18" spans="1:8" x14ac:dyDescent="0.2">
      <c r="A18" t="s">
        <v>11</v>
      </c>
      <c r="C18" s="3">
        <v>0</v>
      </c>
      <c r="D18" s="3"/>
      <c r="E18" s="3"/>
      <c r="F18" s="3">
        <v>0</v>
      </c>
      <c r="G18" s="3"/>
    </row>
    <row r="19" spans="1:8" x14ac:dyDescent="0.2">
      <c r="C19" s="3"/>
      <c r="D19" s="3"/>
      <c r="E19" s="3"/>
      <c r="F19" s="3"/>
      <c r="G19" s="3"/>
    </row>
    <row r="20" spans="1:8" x14ac:dyDescent="0.2">
      <c r="C20" s="3"/>
      <c r="D20" s="3"/>
      <c r="E20" s="3"/>
      <c r="F20" s="3"/>
      <c r="G20" s="3"/>
    </row>
    <row r="21" spans="1:8" x14ac:dyDescent="0.2">
      <c r="A21" t="s">
        <v>108</v>
      </c>
      <c r="C21" s="3"/>
      <c r="D21" s="3">
        <v>611.85</v>
      </c>
      <c r="E21" s="3"/>
      <c r="F21" s="3">
        <v>400</v>
      </c>
      <c r="G21" s="3"/>
      <c r="H21" s="3"/>
    </row>
    <row r="22" spans="1:8" x14ac:dyDescent="0.2">
      <c r="C22" s="3"/>
      <c r="D22" s="3"/>
      <c r="E22" s="3"/>
      <c r="F22" s="3"/>
      <c r="G22" s="3"/>
    </row>
    <row r="23" spans="1:8" x14ac:dyDescent="0.2">
      <c r="A23" t="s">
        <v>13</v>
      </c>
      <c r="C23" s="3"/>
      <c r="D23" s="3">
        <v>400</v>
      </c>
      <c r="E23" s="3">
        <v>0.03</v>
      </c>
      <c r="F23" s="3"/>
      <c r="G23" s="3"/>
    </row>
    <row r="24" spans="1:8" x14ac:dyDescent="0.2">
      <c r="C24" s="3"/>
      <c r="D24" s="3"/>
      <c r="E24" s="3"/>
      <c r="F24" s="3"/>
      <c r="G24" s="3"/>
    </row>
    <row r="25" spans="1:8" x14ac:dyDescent="0.2">
      <c r="C25" s="3"/>
      <c r="D25" s="3"/>
      <c r="E25" s="3"/>
      <c r="F25" s="3"/>
      <c r="G25" s="3"/>
    </row>
    <row r="26" spans="1:8" x14ac:dyDescent="0.2">
      <c r="A26" t="s">
        <v>18</v>
      </c>
      <c r="C26" s="3"/>
      <c r="D26" s="3"/>
      <c r="E26" s="3"/>
      <c r="F26" s="3"/>
      <c r="G26" s="3"/>
    </row>
    <row r="27" spans="1:8" x14ac:dyDescent="0.2">
      <c r="C27" s="3"/>
      <c r="D27" s="3"/>
      <c r="E27" s="3"/>
      <c r="F27" s="3"/>
      <c r="G27" s="3"/>
    </row>
    <row r="28" spans="1:8" x14ac:dyDescent="0.2">
      <c r="A28" t="s">
        <v>109</v>
      </c>
      <c r="C28" s="3"/>
      <c r="D28" s="3">
        <v>400</v>
      </c>
      <c r="E28" s="3"/>
      <c r="F28" s="3">
        <v>0.03</v>
      </c>
      <c r="G28" s="3"/>
      <c r="H28" s="3"/>
    </row>
    <row r="31" spans="1:8" x14ac:dyDescent="0.2">
      <c r="A31" t="s">
        <v>20</v>
      </c>
      <c r="B31" s="5">
        <v>44651</v>
      </c>
      <c r="D31" s="3">
        <f>SUM(D7-D21+D28)</f>
        <v>47.129999999999995</v>
      </c>
      <c r="F31" s="3">
        <f>SUM(F7-F21+F28)</f>
        <v>3620.73</v>
      </c>
      <c r="H31" s="3"/>
    </row>
    <row r="33" spans="1:8" x14ac:dyDescent="0.2">
      <c r="A33" t="s">
        <v>22</v>
      </c>
      <c r="B33" s="5">
        <v>44651</v>
      </c>
      <c r="D33" s="3">
        <f>SUM(D31+D26-C18)</f>
        <v>47.129999999999995</v>
      </c>
      <c r="F33" s="3">
        <f>SUM(F31-F18+F26)</f>
        <v>3620.73</v>
      </c>
      <c r="H33" s="3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47304-D093-DC43-A3A7-3FF4D4A08623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FBEFA-A843-EC41-9352-AC95E40E19C3}">
  <dimension ref="A1:H46"/>
  <sheetViews>
    <sheetView zoomScale="150" zoomScaleNormal="150" workbookViewId="0">
      <selection activeCell="I9" sqref="I9"/>
    </sheetView>
  </sheetViews>
  <sheetFormatPr baseColWidth="10" defaultRowHeight="16" x14ac:dyDescent="0.2"/>
  <cols>
    <col min="1" max="1" width="27.33203125" customWidth="1"/>
    <col min="2" max="2" width="21.83203125" customWidth="1"/>
  </cols>
  <sheetData>
    <row r="1" spans="1:8" x14ac:dyDescent="0.2">
      <c r="A1" s="8" t="s">
        <v>23</v>
      </c>
      <c r="B1" s="8"/>
      <c r="C1" s="8"/>
      <c r="D1" s="8"/>
      <c r="E1" s="8"/>
      <c r="F1" s="8"/>
      <c r="G1" s="8"/>
      <c r="H1" s="8"/>
    </row>
    <row r="3" spans="1:8" x14ac:dyDescent="0.2">
      <c r="A3" s="8" t="s">
        <v>24</v>
      </c>
      <c r="B3" s="8"/>
      <c r="C3" s="8"/>
      <c r="D3" s="8"/>
      <c r="E3" s="8"/>
      <c r="F3" s="8"/>
      <c r="G3" s="8"/>
      <c r="H3" s="8"/>
    </row>
    <row r="4" spans="1:8" x14ac:dyDescent="0.2">
      <c r="A4" t="s">
        <v>25</v>
      </c>
      <c r="B4" s="6">
        <v>44317</v>
      </c>
      <c r="C4" s="7" t="s">
        <v>26</v>
      </c>
      <c r="D4" s="6">
        <v>44347</v>
      </c>
      <c r="F4" s="5"/>
    </row>
    <row r="6" spans="1:8" x14ac:dyDescent="0.2">
      <c r="A6" t="s">
        <v>27</v>
      </c>
    </row>
    <row r="8" spans="1:8" x14ac:dyDescent="0.2">
      <c r="C8" s="8" t="s">
        <v>0</v>
      </c>
      <c r="D8" s="9"/>
      <c r="E8" s="8" t="s">
        <v>1</v>
      </c>
      <c r="F8" s="8"/>
      <c r="G8" s="8"/>
      <c r="H8" s="8"/>
    </row>
    <row r="9" spans="1:8" x14ac:dyDescent="0.2">
      <c r="A9" t="s">
        <v>2</v>
      </c>
      <c r="B9" s="2" t="s">
        <v>21</v>
      </c>
      <c r="D9" s="3">
        <v>541.47</v>
      </c>
      <c r="F9" s="3">
        <v>8437.4500000000007</v>
      </c>
      <c r="H9" s="3"/>
    </row>
    <row r="10" spans="1:8" x14ac:dyDescent="0.2">
      <c r="D10" s="3"/>
      <c r="E10" s="3"/>
      <c r="F10" s="3"/>
      <c r="G10" s="3"/>
    </row>
    <row r="11" spans="1:8" x14ac:dyDescent="0.2">
      <c r="A11" t="s">
        <v>4</v>
      </c>
      <c r="B11" t="s">
        <v>28</v>
      </c>
      <c r="C11" s="3">
        <v>40</v>
      </c>
      <c r="D11" s="3"/>
      <c r="E11" s="3">
        <v>2900</v>
      </c>
      <c r="F11" s="3"/>
      <c r="G11" s="3"/>
    </row>
    <row r="12" spans="1:8" x14ac:dyDescent="0.2">
      <c r="B12" t="s">
        <v>29</v>
      </c>
      <c r="C12" s="3">
        <v>25</v>
      </c>
      <c r="D12" s="3"/>
      <c r="E12" s="3"/>
      <c r="F12" s="3"/>
      <c r="G12" s="3"/>
    </row>
    <row r="13" spans="1:8" x14ac:dyDescent="0.2">
      <c r="B13" t="s">
        <v>30</v>
      </c>
      <c r="C13" s="3">
        <v>10</v>
      </c>
      <c r="D13" s="3"/>
      <c r="E13" s="3"/>
      <c r="F13" s="3"/>
      <c r="G13" s="3"/>
    </row>
    <row r="14" spans="1:8" x14ac:dyDescent="0.2">
      <c r="B14" t="s">
        <v>28</v>
      </c>
      <c r="C14" s="3">
        <v>40</v>
      </c>
      <c r="D14" s="3"/>
      <c r="E14" s="3"/>
      <c r="F14" s="3"/>
      <c r="G14" s="3"/>
    </row>
    <row r="15" spans="1:8" x14ac:dyDescent="0.2">
      <c r="B15" t="s">
        <v>28</v>
      </c>
      <c r="C15" s="3">
        <v>80</v>
      </c>
      <c r="D15" s="3"/>
      <c r="E15" s="3"/>
      <c r="F15" s="3"/>
      <c r="G15" s="3"/>
    </row>
    <row r="16" spans="1:8" x14ac:dyDescent="0.2">
      <c r="B16" t="s">
        <v>31</v>
      </c>
      <c r="C16" s="3">
        <v>829.86</v>
      </c>
      <c r="D16" s="3"/>
      <c r="E16" s="3"/>
      <c r="F16" s="3"/>
      <c r="G16" s="3"/>
    </row>
    <row r="17" spans="1:8" x14ac:dyDescent="0.2">
      <c r="B17" t="s">
        <v>32</v>
      </c>
      <c r="C17" s="3">
        <v>44.05</v>
      </c>
      <c r="D17" s="3"/>
      <c r="E17" s="3"/>
      <c r="F17" s="3"/>
      <c r="G17" s="3"/>
    </row>
    <row r="18" spans="1:8" x14ac:dyDescent="0.2">
      <c r="B18" t="s">
        <v>33</v>
      </c>
      <c r="C18" s="3">
        <v>25</v>
      </c>
      <c r="D18" s="3"/>
      <c r="E18" s="3"/>
      <c r="F18" s="3"/>
      <c r="G18" s="3"/>
    </row>
    <row r="19" spans="1:8" x14ac:dyDescent="0.2">
      <c r="B19" t="s">
        <v>34</v>
      </c>
      <c r="C19" s="3">
        <v>63.05</v>
      </c>
      <c r="D19" s="3"/>
      <c r="E19" s="3"/>
      <c r="F19" s="3"/>
      <c r="G19" s="3"/>
    </row>
    <row r="20" spans="1:8" x14ac:dyDescent="0.2">
      <c r="B20" t="s">
        <v>8</v>
      </c>
      <c r="C20" s="3">
        <v>100</v>
      </c>
      <c r="D20" s="3"/>
      <c r="E20" s="3"/>
      <c r="F20" s="3"/>
      <c r="G20" s="3"/>
    </row>
    <row r="21" spans="1:8" x14ac:dyDescent="0.2">
      <c r="B21" t="s">
        <v>35</v>
      </c>
      <c r="C21" s="3">
        <v>300</v>
      </c>
      <c r="D21" s="3"/>
      <c r="E21" s="3"/>
      <c r="F21" s="3"/>
      <c r="G21" s="3"/>
    </row>
    <row r="22" spans="1:8" x14ac:dyDescent="0.2">
      <c r="B22" t="s">
        <v>36</v>
      </c>
      <c r="C22" s="3">
        <v>300</v>
      </c>
      <c r="D22" s="3"/>
      <c r="E22" s="3"/>
      <c r="F22" s="3"/>
      <c r="G22" s="3"/>
    </row>
    <row r="23" spans="1:8" x14ac:dyDescent="0.2">
      <c r="C23" s="3"/>
      <c r="D23" s="3"/>
      <c r="E23" s="3"/>
      <c r="F23" s="3"/>
      <c r="G23" s="3"/>
    </row>
    <row r="24" spans="1:8" x14ac:dyDescent="0.2">
      <c r="C24" s="3"/>
      <c r="D24" s="3"/>
      <c r="E24" s="3"/>
      <c r="F24" s="3"/>
      <c r="G24" s="3"/>
    </row>
    <row r="25" spans="1:8" x14ac:dyDescent="0.2">
      <c r="C25" s="3"/>
      <c r="D25" s="3"/>
      <c r="E25" s="3"/>
      <c r="F25" s="3"/>
      <c r="G25" s="3"/>
    </row>
    <row r="26" spans="1:8" x14ac:dyDescent="0.2">
      <c r="A26" t="s">
        <v>10</v>
      </c>
      <c r="C26" s="3"/>
      <c r="D26" s="3">
        <f>SUM(C11:C23)</f>
        <v>1856.96</v>
      </c>
      <c r="E26" s="3"/>
      <c r="F26" s="3">
        <f>SUM(E11:E16)</f>
        <v>2900</v>
      </c>
      <c r="G26" s="3"/>
      <c r="H26" s="3"/>
    </row>
    <row r="27" spans="1:8" x14ac:dyDescent="0.2">
      <c r="C27" s="3"/>
      <c r="D27" s="3"/>
      <c r="E27" s="3"/>
      <c r="F27" s="3"/>
      <c r="G27" s="3"/>
    </row>
    <row r="28" spans="1:8" x14ac:dyDescent="0.2">
      <c r="A28" t="s">
        <v>11</v>
      </c>
      <c r="C28" s="3">
        <v>0</v>
      </c>
      <c r="D28" s="3"/>
      <c r="E28" s="3"/>
      <c r="F28" s="3"/>
      <c r="G28" s="3"/>
    </row>
    <row r="29" spans="1:8" x14ac:dyDescent="0.2">
      <c r="C29" s="3"/>
      <c r="D29" s="3"/>
      <c r="E29" s="3"/>
      <c r="F29" s="3"/>
      <c r="G29" s="3"/>
    </row>
    <row r="30" spans="1:8" x14ac:dyDescent="0.2">
      <c r="C30" s="3"/>
      <c r="D30" s="3"/>
      <c r="E30" s="3"/>
      <c r="F30" s="3"/>
      <c r="G30" s="3"/>
    </row>
    <row r="31" spans="1:8" x14ac:dyDescent="0.2">
      <c r="A31" t="s">
        <v>12</v>
      </c>
      <c r="C31" s="3"/>
      <c r="D31" s="3">
        <f>SUM(C28:C30)</f>
        <v>0</v>
      </c>
      <c r="E31" s="3"/>
      <c r="F31" s="3">
        <f>SUM(E29:E30)</f>
        <v>0</v>
      </c>
      <c r="G31" s="3"/>
      <c r="H31" s="3"/>
    </row>
    <row r="32" spans="1:8" x14ac:dyDescent="0.2">
      <c r="C32" s="3"/>
      <c r="D32" s="3"/>
      <c r="E32" s="3"/>
      <c r="F32" s="3"/>
      <c r="G32" s="3"/>
    </row>
    <row r="33" spans="1:8" x14ac:dyDescent="0.2">
      <c r="A33" t="s">
        <v>13</v>
      </c>
      <c r="C33" s="3"/>
      <c r="D33" s="3"/>
      <c r="E33" s="3">
        <v>7.0000000000000007E-2</v>
      </c>
      <c r="F33" s="3"/>
      <c r="G33" s="3"/>
    </row>
    <row r="34" spans="1:8" x14ac:dyDescent="0.2">
      <c r="C34" s="3">
        <v>2900</v>
      </c>
      <c r="D34" s="3"/>
      <c r="E34" s="3"/>
      <c r="F34" s="3"/>
      <c r="G34" s="3"/>
    </row>
    <row r="35" spans="1:8" x14ac:dyDescent="0.2">
      <c r="C35" s="3"/>
      <c r="D35" s="3"/>
      <c r="E35" s="3"/>
      <c r="F35" s="3"/>
      <c r="G35" s="3"/>
    </row>
    <row r="36" spans="1:8" x14ac:dyDescent="0.2">
      <c r="C36" s="3"/>
      <c r="D36" s="3"/>
      <c r="E36" s="3"/>
      <c r="F36" s="3"/>
      <c r="G36" s="3"/>
    </row>
    <row r="37" spans="1:8" x14ac:dyDescent="0.2">
      <c r="A37" t="s">
        <v>17</v>
      </c>
      <c r="C37" s="3"/>
      <c r="D37" s="3">
        <f>SUM(C34:C36)</f>
        <v>2900</v>
      </c>
      <c r="E37" s="3"/>
      <c r="F37" s="3">
        <f>SUM(E33:E36)</f>
        <v>7.0000000000000007E-2</v>
      </c>
      <c r="G37" s="3"/>
      <c r="H37" s="3"/>
    </row>
    <row r="38" spans="1:8" x14ac:dyDescent="0.2">
      <c r="C38" s="3"/>
      <c r="D38" s="3"/>
      <c r="E38" s="3"/>
      <c r="F38" s="3"/>
      <c r="G38" s="3"/>
    </row>
    <row r="39" spans="1:8" x14ac:dyDescent="0.2">
      <c r="A39" t="s">
        <v>18</v>
      </c>
      <c r="C39" s="3"/>
      <c r="D39" s="3"/>
      <c r="E39" s="3"/>
      <c r="F39" s="3"/>
      <c r="G39" s="3"/>
    </row>
    <row r="40" spans="1:8" x14ac:dyDescent="0.2">
      <c r="C40" s="3"/>
      <c r="D40" s="3"/>
      <c r="E40" s="3"/>
      <c r="F40" s="3"/>
      <c r="G40" s="3"/>
    </row>
    <row r="41" spans="1:8" x14ac:dyDescent="0.2">
      <c r="A41" t="s">
        <v>19</v>
      </c>
      <c r="C41" s="3"/>
      <c r="D41" s="3">
        <f>SUM(C40:C40)</f>
        <v>0</v>
      </c>
      <c r="E41" s="3"/>
      <c r="F41" s="3">
        <f>SUM(E40:E40)</f>
        <v>0</v>
      </c>
      <c r="G41" s="3"/>
      <c r="H41" s="3"/>
    </row>
    <row r="44" spans="1:8" x14ac:dyDescent="0.2">
      <c r="A44" t="s">
        <v>20</v>
      </c>
      <c r="B44" s="5">
        <f>D4</f>
        <v>44347</v>
      </c>
      <c r="D44" s="3">
        <f>D9-D26-D31+D37+D41</f>
        <v>1584.51</v>
      </c>
      <c r="F44" s="3">
        <f>F9-F26-F31+F37+F41</f>
        <v>5537.52</v>
      </c>
      <c r="H44" s="3"/>
    </row>
    <row r="46" spans="1:8" x14ac:dyDescent="0.2">
      <c r="A46" t="s">
        <v>22</v>
      </c>
      <c r="B46" s="5">
        <f>D4</f>
        <v>44347</v>
      </c>
      <c r="D46" s="3">
        <f>D9-D26+D37</f>
        <v>1584.51</v>
      </c>
      <c r="F46" s="3">
        <f>F9-F26+F37</f>
        <v>5537.52</v>
      </c>
      <c r="H46" s="3"/>
    </row>
  </sheetData>
  <mergeCells count="5">
    <mergeCell ref="A1:H1"/>
    <mergeCell ref="A3:H3"/>
    <mergeCell ref="C8:D8"/>
    <mergeCell ref="E8:F8"/>
    <mergeCell ref="G8:H8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8F031-F9E0-BC4F-A820-55CCE3E8D667}">
  <dimension ref="A1:H47"/>
  <sheetViews>
    <sheetView zoomScale="150" zoomScaleNormal="150" workbookViewId="0">
      <selection activeCell="J31" sqref="J31"/>
    </sheetView>
  </sheetViews>
  <sheetFormatPr baseColWidth="10" defaultRowHeight="16" x14ac:dyDescent="0.2"/>
  <cols>
    <col min="1" max="1" width="23.1640625" customWidth="1"/>
    <col min="2" max="2" width="27" customWidth="1"/>
  </cols>
  <sheetData>
    <row r="1" spans="1:8" x14ac:dyDescent="0.2">
      <c r="A1" s="8" t="s">
        <v>23</v>
      </c>
      <c r="B1" s="8"/>
      <c r="C1" s="8"/>
      <c r="D1" s="8"/>
      <c r="E1" s="8"/>
      <c r="F1" s="8"/>
      <c r="G1" s="8"/>
      <c r="H1" s="8"/>
    </row>
    <row r="3" spans="1:8" x14ac:dyDescent="0.2">
      <c r="A3" s="8" t="s">
        <v>37</v>
      </c>
      <c r="B3" s="8"/>
      <c r="C3" s="8"/>
      <c r="D3" s="8"/>
      <c r="E3" s="8"/>
      <c r="F3" s="8"/>
      <c r="G3" s="8"/>
      <c r="H3" s="8"/>
    </row>
    <row r="4" spans="1:8" x14ac:dyDescent="0.2">
      <c r="A4" t="s">
        <v>25</v>
      </c>
      <c r="B4" s="6">
        <v>44348</v>
      </c>
      <c r="C4" s="7" t="s">
        <v>26</v>
      </c>
      <c r="D4" s="6">
        <v>44377</v>
      </c>
      <c r="F4" s="5"/>
    </row>
    <row r="6" spans="1:8" x14ac:dyDescent="0.2">
      <c r="A6" t="s">
        <v>27</v>
      </c>
    </row>
    <row r="8" spans="1:8" x14ac:dyDescent="0.2">
      <c r="C8" s="8" t="s">
        <v>0</v>
      </c>
      <c r="D8" s="9"/>
      <c r="E8" s="8" t="s">
        <v>1</v>
      </c>
      <c r="F8" s="8"/>
      <c r="G8" s="8"/>
      <c r="H8" s="8"/>
    </row>
    <row r="9" spans="1:8" x14ac:dyDescent="0.2">
      <c r="A9" t="s">
        <v>2</v>
      </c>
      <c r="B9" s="2" t="s">
        <v>38</v>
      </c>
      <c r="D9" s="3">
        <v>1584.51</v>
      </c>
      <c r="F9" s="3">
        <v>5537.52</v>
      </c>
      <c r="H9" s="3"/>
    </row>
    <row r="10" spans="1:8" x14ac:dyDescent="0.2">
      <c r="D10" s="3"/>
      <c r="E10" s="3"/>
      <c r="F10" s="3"/>
      <c r="G10" s="3"/>
    </row>
    <row r="11" spans="1:8" x14ac:dyDescent="0.2">
      <c r="A11" t="s">
        <v>4</v>
      </c>
      <c r="B11" t="s">
        <v>39</v>
      </c>
      <c r="C11" s="3">
        <v>400</v>
      </c>
      <c r="D11" s="3"/>
      <c r="E11" s="3">
        <v>960</v>
      </c>
      <c r="F11" s="3"/>
      <c r="G11" s="3"/>
    </row>
    <row r="12" spans="1:8" x14ac:dyDescent="0.2">
      <c r="B12" t="s">
        <v>40</v>
      </c>
      <c r="C12" s="3">
        <v>456</v>
      </c>
      <c r="D12" s="3"/>
      <c r="E12" s="3"/>
      <c r="F12" s="3"/>
      <c r="G12" s="3"/>
    </row>
    <row r="13" spans="1:8" x14ac:dyDescent="0.2">
      <c r="B13" t="s">
        <v>41</v>
      </c>
      <c r="C13" s="3">
        <v>300</v>
      </c>
      <c r="D13" s="3"/>
      <c r="E13" s="3"/>
      <c r="F13" s="3"/>
      <c r="G13" s="3"/>
    </row>
    <row r="14" spans="1:8" x14ac:dyDescent="0.2">
      <c r="B14" t="s">
        <v>42</v>
      </c>
      <c r="C14" s="3">
        <v>326.25</v>
      </c>
      <c r="D14" s="3"/>
      <c r="E14" s="3"/>
      <c r="F14" s="3"/>
      <c r="G14" s="3"/>
    </row>
    <row r="15" spans="1:8" x14ac:dyDescent="0.2">
      <c r="B15" t="s">
        <v>43</v>
      </c>
      <c r="C15" s="3">
        <v>10</v>
      </c>
      <c r="D15" s="3"/>
      <c r="E15" s="3"/>
      <c r="F15" s="3"/>
      <c r="G15" s="3"/>
    </row>
    <row r="16" spans="1:8" x14ac:dyDescent="0.2">
      <c r="B16" t="s">
        <v>30</v>
      </c>
      <c r="C16" s="3">
        <v>10</v>
      </c>
      <c r="D16" s="3"/>
      <c r="E16" s="3"/>
      <c r="F16" s="3"/>
      <c r="G16" s="3"/>
    </row>
    <row r="17" spans="1:8" x14ac:dyDescent="0.2">
      <c r="B17" t="s">
        <v>44</v>
      </c>
      <c r="C17" s="3">
        <v>10</v>
      </c>
      <c r="D17" s="3"/>
      <c r="E17" s="3"/>
      <c r="F17" s="3"/>
      <c r="G17" s="3"/>
    </row>
    <row r="18" spans="1:8" x14ac:dyDescent="0.2">
      <c r="B18" t="s">
        <v>45</v>
      </c>
      <c r="C18" s="3">
        <v>95</v>
      </c>
      <c r="D18" s="3"/>
      <c r="E18" s="3"/>
      <c r="F18" s="3"/>
      <c r="G18" s="3"/>
    </row>
    <row r="19" spans="1:8" x14ac:dyDescent="0.2">
      <c r="B19" t="s">
        <v>46</v>
      </c>
      <c r="C19" s="3">
        <v>20</v>
      </c>
      <c r="D19" s="3"/>
      <c r="E19" s="3"/>
      <c r="F19" s="3"/>
      <c r="G19" s="3"/>
    </row>
    <row r="20" spans="1:8" x14ac:dyDescent="0.2">
      <c r="B20" t="s">
        <v>28</v>
      </c>
      <c r="C20" s="3">
        <v>80</v>
      </c>
      <c r="D20" s="3"/>
      <c r="E20" s="3"/>
      <c r="F20" s="3"/>
      <c r="G20" s="3"/>
    </row>
    <row r="21" spans="1:8" x14ac:dyDescent="0.2">
      <c r="B21" t="s">
        <v>47</v>
      </c>
      <c r="C21" s="3">
        <v>125</v>
      </c>
      <c r="D21" s="3"/>
      <c r="E21" s="3"/>
      <c r="F21" s="3"/>
      <c r="G21" s="3"/>
    </row>
    <row r="22" spans="1:8" x14ac:dyDescent="0.2">
      <c r="B22" t="s">
        <v>48</v>
      </c>
      <c r="C22" s="3">
        <v>189</v>
      </c>
      <c r="D22" s="3"/>
      <c r="E22" s="3"/>
      <c r="F22" s="3"/>
      <c r="G22" s="3"/>
    </row>
    <row r="23" spans="1:8" x14ac:dyDescent="0.2">
      <c r="B23" t="s">
        <v>49</v>
      </c>
      <c r="C23" s="3">
        <v>324.25</v>
      </c>
      <c r="D23" s="3"/>
      <c r="E23" s="3"/>
      <c r="F23" s="3"/>
      <c r="G23" s="3"/>
    </row>
    <row r="24" spans="1:8" x14ac:dyDescent="0.2">
      <c r="B24" t="s">
        <v>50</v>
      </c>
      <c r="C24" s="3">
        <v>100</v>
      </c>
      <c r="D24" s="3"/>
      <c r="E24" s="3"/>
      <c r="F24" s="3"/>
      <c r="G24" s="3"/>
    </row>
    <row r="25" spans="1:8" x14ac:dyDescent="0.2">
      <c r="C25" s="3"/>
      <c r="D25" s="3"/>
      <c r="E25" s="3"/>
      <c r="F25" s="3"/>
      <c r="G25" s="3"/>
    </row>
    <row r="26" spans="1:8" x14ac:dyDescent="0.2">
      <c r="C26" s="3"/>
      <c r="D26" s="3"/>
      <c r="E26" s="3"/>
      <c r="F26" s="3"/>
      <c r="G26" s="3"/>
    </row>
    <row r="27" spans="1:8" x14ac:dyDescent="0.2">
      <c r="A27" t="s">
        <v>10</v>
      </c>
      <c r="C27" s="3"/>
      <c r="D27" s="3">
        <f>SUM(C11:C24)</f>
        <v>2445.5</v>
      </c>
      <c r="E27" s="3"/>
      <c r="F27" s="3">
        <f>SUM(E11:E16)</f>
        <v>960</v>
      </c>
      <c r="G27" s="3"/>
      <c r="H27" s="3"/>
    </row>
    <row r="28" spans="1:8" x14ac:dyDescent="0.2">
      <c r="C28" s="3"/>
      <c r="D28" s="3"/>
      <c r="E28" s="3"/>
      <c r="F28" s="3"/>
      <c r="G28" s="3"/>
    </row>
    <row r="29" spans="1:8" x14ac:dyDescent="0.2">
      <c r="A29" t="s">
        <v>11</v>
      </c>
      <c r="C29" s="3">
        <v>0</v>
      </c>
      <c r="D29" s="3"/>
      <c r="E29" s="3"/>
      <c r="F29" s="3"/>
      <c r="G29" s="3"/>
    </row>
    <row r="30" spans="1:8" x14ac:dyDescent="0.2">
      <c r="C30" s="3"/>
      <c r="D30" s="3"/>
      <c r="E30" s="3"/>
      <c r="F30" s="3"/>
      <c r="G30" s="3"/>
    </row>
    <row r="31" spans="1:8" x14ac:dyDescent="0.2">
      <c r="C31" s="3"/>
      <c r="D31" s="3"/>
      <c r="E31" s="3"/>
      <c r="F31" s="3"/>
      <c r="G31" s="3"/>
    </row>
    <row r="32" spans="1:8" x14ac:dyDescent="0.2">
      <c r="A32" t="s">
        <v>12</v>
      </c>
      <c r="C32" s="3"/>
      <c r="D32" s="3">
        <f>SUM(C29:C31)</f>
        <v>0</v>
      </c>
      <c r="E32" s="3"/>
      <c r="F32" s="3">
        <f>SUM(E30:E31)</f>
        <v>0</v>
      </c>
      <c r="G32" s="3"/>
      <c r="H32" s="3"/>
    </row>
    <row r="33" spans="1:8" x14ac:dyDescent="0.2">
      <c r="C33" s="3"/>
      <c r="D33" s="3"/>
      <c r="E33" s="3"/>
      <c r="F33" s="3"/>
      <c r="G33" s="3"/>
    </row>
    <row r="34" spans="1:8" x14ac:dyDescent="0.2">
      <c r="A34" t="s">
        <v>13</v>
      </c>
      <c r="C34" s="3"/>
      <c r="D34" s="3"/>
      <c r="E34" s="3">
        <v>0.05</v>
      </c>
      <c r="F34" s="3"/>
      <c r="G34" s="3"/>
    </row>
    <row r="35" spans="1:8" x14ac:dyDescent="0.2">
      <c r="C35" s="3">
        <v>960</v>
      </c>
      <c r="D35" s="3"/>
      <c r="E35" s="3">
        <v>60</v>
      </c>
      <c r="F35" s="3"/>
      <c r="G35" s="3"/>
    </row>
    <row r="36" spans="1:8" x14ac:dyDescent="0.2">
      <c r="C36" s="3"/>
      <c r="D36" s="3"/>
      <c r="E36" s="3"/>
      <c r="F36" s="3"/>
      <c r="G36" s="3"/>
    </row>
    <row r="37" spans="1:8" x14ac:dyDescent="0.2">
      <c r="C37" s="3"/>
      <c r="D37" s="3"/>
      <c r="E37" s="3"/>
      <c r="F37" s="3"/>
      <c r="G37" s="3"/>
    </row>
    <row r="38" spans="1:8" x14ac:dyDescent="0.2">
      <c r="A38" t="s">
        <v>17</v>
      </c>
      <c r="C38" s="3"/>
      <c r="D38" s="3">
        <f>SUM(C35:C37)</f>
        <v>960</v>
      </c>
      <c r="E38" s="3"/>
      <c r="F38" s="3">
        <f>SUM(E34:E37)</f>
        <v>60.05</v>
      </c>
      <c r="G38" s="3"/>
      <c r="H38" s="3"/>
    </row>
    <row r="39" spans="1:8" x14ac:dyDescent="0.2">
      <c r="C39" s="3"/>
      <c r="D39" s="3"/>
      <c r="E39" s="3"/>
      <c r="F39" s="3"/>
      <c r="G39" s="3"/>
    </row>
    <row r="40" spans="1:8" x14ac:dyDescent="0.2">
      <c r="A40" t="s">
        <v>18</v>
      </c>
      <c r="C40" s="3"/>
      <c r="D40" s="3"/>
      <c r="E40" s="3"/>
      <c r="F40" s="3"/>
      <c r="G40" s="3"/>
    </row>
    <row r="41" spans="1:8" x14ac:dyDescent="0.2">
      <c r="C41" s="3"/>
      <c r="D41" s="3"/>
      <c r="E41" s="3"/>
      <c r="F41" s="3"/>
      <c r="G41" s="3"/>
    </row>
    <row r="42" spans="1:8" x14ac:dyDescent="0.2">
      <c r="A42" t="s">
        <v>19</v>
      </c>
      <c r="C42" s="3"/>
      <c r="D42" s="3">
        <f>SUM(C41:C41)</f>
        <v>0</v>
      </c>
      <c r="E42" s="3"/>
      <c r="F42" s="3">
        <f>SUM(E41:E41)</f>
        <v>0</v>
      </c>
      <c r="G42" s="3"/>
      <c r="H42" s="3"/>
    </row>
    <row r="45" spans="1:8" x14ac:dyDescent="0.2">
      <c r="A45" t="s">
        <v>20</v>
      </c>
      <c r="B45" s="5">
        <f>D4</f>
        <v>44377</v>
      </c>
      <c r="D45" s="3">
        <f>D9-D27-D32+D38+D42</f>
        <v>99.009999999999991</v>
      </c>
      <c r="F45" s="3">
        <f>F9-F27-F32+F38+F42</f>
        <v>4637.5700000000006</v>
      </c>
      <c r="H45" s="3"/>
    </row>
    <row r="47" spans="1:8" x14ac:dyDescent="0.2">
      <c r="A47" t="s">
        <v>22</v>
      </c>
      <c r="B47" s="5">
        <f>D4</f>
        <v>44377</v>
      </c>
      <c r="D47" s="3">
        <f>D9-D27+D38</f>
        <v>99.009999999999991</v>
      </c>
      <c r="F47" s="3">
        <f>F9-F27+F38</f>
        <v>4637.5700000000006</v>
      </c>
      <c r="H47" s="3"/>
    </row>
  </sheetData>
  <mergeCells count="5">
    <mergeCell ref="A1:H1"/>
    <mergeCell ref="A3:H3"/>
    <mergeCell ref="C8:D8"/>
    <mergeCell ref="E8:F8"/>
    <mergeCell ref="G8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735F5-84E9-E842-B3F4-76EC37EDB887}">
  <dimension ref="A1:H40"/>
  <sheetViews>
    <sheetView zoomScale="150" zoomScaleNormal="150" workbookViewId="0">
      <selection activeCell="J21" sqref="J21"/>
    </sheetView>
  </sheetViews>
  <sheetFormatPr baseColWidth="10" defaultRowHeight="16" x14ac:dyDescent="0.2"/>
  <cols>
    <col min="1" max="1" width="27" customWidth="1"/>
    <col min="2" max="2" width="30.5" customWidth="1"/>
  </cols>
  <sheetData>
    <row r="1" spans="1:8" x14ac:dyDescent="0.2">
      <c r="A1" s="8" t="s">
        <v>23</v>
      </c>
      <c r="B1" s="8"/>
      <c r="C1" s="8"/>
      <c r="D1" s="8"/>
      <c r="E1" s="8"/>
      <c r="F1" s="8"/>
      <c r="G1" s="8"/>
      <c r="H1" s="8"/>
    </row>
    <row r="3" spans="1:8" x14ac:dyDescent="0.2">
      <c r="A3" s="8" t="s">
        <v>51</v>
      </c>
      <c r="B3" s="8"/>
      <c r="C3" s="8"/>
      <c r="D3" s="8"/>
      <c r="E3" s="8"/>
      <c r="F3" s="8"/>
      <c r="G3" s="8"/>
      <c r="H3" s="8"/>
    </row>
    <row r="4" spans="1:8" x14ac:dyDescent="0.2">
      <c r="A4" t="s">
        <v>25</v>
      </c>
      <c r="B4" s="6">
        <v>44378</v>
      </c>
      <c r="C4" s="7" t="s">
        <v>26</v>
      </c>
      <c r="D4" s="6">
        <v>44408</v>
      </c>
      <c r="F4" s="5"/>
    </row>
    <row r="6" spans="1:8" x14ac:dyDescent="0.2">
      <c r="A6" t="s">
        <v>27</v>
      </c>
    </row>
    <row r="8" spans="1:8" x14ac:dyDescent="0.2">
      <c r="C8" s="8" t="s">
        <v>0</v>
      </c>
      <c r="D8" s="9"/>
      <c r="E8" s="8" t="s">
        <v>1</v>
      </c>
      <c r="F8" s="8"/>
      <c r="G8" s="8"/>
      <c r="H8" s="8"/>
    </row>
    <row r="9" spans="1:8" x14ac:dyDescent="0.2">
      <c r="A9" t="s">
        <v>2</v>
      </c>
      <c r="B9" s="2" t="s">
        <v>52</v>
      </c>
      <c r="D9" s="3">
        <v>99.01</v>
      </c>
      <c r="F9" s="3">
        <v>4637.57</v>
      </c>
      <c r="H9" s="3"/>
    </row>
    <row r="10" spans="1:8" x14ac:dyDescent="0.2">
      <c r="D10" s="3"/>
      <c r="E10" s="3"/>
      <c r="F10" s="3"/>
      <c r="G10" s="3"/>
    </row>
    <row r="11" spans="1:8" x14ac:dyDescent="0.2">
      <c r="A11" t="s">
        <v>4</v>
      </c>
      <c r="B11" t="s">
        <v>36</v>
      </c>
      <c r="C11" s="3">
        <v>20</v>
      </c>
      <c r="D11" s="3"/>
      <c r="E11" s="3">
        <v>1700</v>
      </c>
      <c r="F11" s="3"/>
      <c r="G11" s="3"/>
    </row>
    <row r="12" spans="1:8" x14ac:dyDescent="0.2">
      <c r="B12" t="s">
        <v>28</v>
      </c>
      <c r="C12" s="3">
        <v>80</v>
      </c>
      <c r="D12" s="3"/>
      <c r="E12" s="3"/>
      <c r="F12" s="3"/>
      <c r="G12" s="3"/>
    </row>
    <row r="13" spans="1:8" x14ac:dyDescent="0.2">
      <c r="B13" t="s">
        <v>53</v>
      </c>
      <c r="C13" s="3">
        <v>10</v>
      </c>
      <c r="D13" s="3"/>
      <c r="E13" s="3"/>
      <c r="F13" s="3"/>
      <c r="G13" s="3"/>
    </row>
    <row r="14" spans="1:8" x14ac:dyDescent="0.2">
      <c r="B14" t="s">
        <v>54</v>
      </c>
      <c r="C14" s="3">
        <v>108</v>
      </c>
      <c r="D14" s="3"/>
      <c r="E14" s="3"/>
      <c r="F14" s="3"/>
      <c r="G14" s="3"/>
    </row>
    <row r="15" spans="1:8" x14ac:dyDescent="0.2">
      <c r="B15" t="s">
        <v>55</v>
      </c>
      <c r="C15" s="3">
        <v>126.16</v>
      </c>
      <c r="D15" s="3"/>
      <c r="E15" s="3"/>
      <c r="F15" s="3"/>
      <c r="G15" s="3"/>
    </row>
    <row r="16" spans="1:8" x14ac:dyDescent="0.2">
      <c r="B16" t="s">
        <v>56</v>
      </c>
      <c r="C16" s="3">
        <v>100</v>
      </c>
      <c r="D16" s="3"/>
      <c r="E16" s="3"/>
      <c r="F16" s="3"/>
      <c r="G16" s="3"/>
    </row>
    <row r="17" spans="1:8" x14ac:dyDescent="0.2">
      <c r="B17" t="s">
        <v>57</v>
      </c>
      <c r="C17" s="3">
        <v>324.45</v>
      </c>
      <c r="D17" s="3"/>
      <c r="E17" s="3"/>
      <c r="F17" s="3"/>
      <c r="G17" s="3"/>
    </row>
    <row r="18" spans="1:8" x14ac:dyDescent="0.2">
      <c r="C18" s="3"/>
      <c r="D18" s="3"/>
      <c r="E18" s="3"/>
      <c r="F18" s="3"/>
      <c r="G18" s="3"/>
    </row>
    <row r="19" spans="1:8" x14ac:dyDescent="0.2">
      <c r="C19" s="3"/>
      <c r="D19" s="3"/>
      <c r="E19" s="3"/>
      <c r="F19" s="3"/>
      <c r="G19" s="3"/>
    </row>
    <row r="20" spans="1:8" x14ac:dyDescent="0.2">
      <c r="A20" t="s">
        <v>10</v>
      </c>
      <c r="C20" s="3"/>
      <c r="D20" s="3">
        <f>SUM(C11:C17)</f>
        <v>768.6099999999999</v>
      </c>
      <c r="E20" s="3"/>
      <c r="F20" s="3">
        <f>SUM(E11:E16)</f>
        <v>1700</v>
      </c>
      <c r="G20" s="3"/>
      <c r="H20" s="3"/>
    </row>
    <row r="21" spans="1:8" x14ac:dyDescent="0.2">
      <c r="C21" s="3"/>
      <c r="D21" s="3"/>
      <c r="E21" s="3"/>
      <c r="F21" s="3"/>
      <c r="G21" s="3"/>
    </row>
    <row r="22" spans="1:8" x14ac:dyDescent="0.2">
      <c r="A22" t="s">
        <v>11</v>
      </c>
      <c r="C22" s="3">
        <v>0</v>
      </c>
      <c r="D22" s="3"/>
      <c r="E22" s="3"/>
      <c r="F22" s="3"/>
      <c r="G22" s="3"/>
    </row>
    <row r="23" spans="1:8" x14ac:dyDescent="0.2">
      <c r="C23" s="3"/>
      <c r="D23" s="3"/>
      <c r="E23" s="3"/>
      <c r="F23" s="3"/>
      <c r="G23" s="3"/>
    </row>
    <row r="24" spans="1:8" x14ac:dyDescent="0.2">
      <c r="C24" s="3"/>
      <c r="D24" s="3"/>
      <c r="E24" s="3"/>
      <c r="F24" s="3"/>
      <c r="G24" s="3"/>
    </row>
    <row r="25" spans="1:8" x14ac:dyDescent="0.2">
      <c r="A25" t="s">
        <v>12</v>
      </c>
      <c r="C25" s="3"/>
      <c r="D25" s="3">
        <f>SUM(C22:C24)</f>
        <v>0</v>
      </c>
      <c r="E25" s="3"/>
      <c r="F25" s="3">
        <f>SUM(E23:E24)</f>
        <v>0</v>
      </c>
      <c r="G25" s="3"/>
      <c r="H25" s="3"/>
    </row>
    <row r="26" spans="1:8" x14ac:dyDescent="0.2">
      <c r="C26" s="3"/>
      <c r="D26" s="3"/>
      <c r="E26" s="3"/>
      <c r="F26" s="3"/>
      <c r="G26" s="3"/>
    </row>
    <row r="27" spans="1:8" x14ac:dyDescent="0.2">
      <c r="A27" t="s">
        <v>13</v>
      </c>
      <c r="C27" s="3"/>
      <c r="D27" s="3"/>
      <c r="E27" s="3">
        <v>0.04</v>
      </c>
      <c r="F27" s="3"/>
      <c r="G27" s="3"/>
    </row>
    <row r="28" spans="1:8" x14ac:dyDescent="0.2">
      <c r="C28" s="3">
        <v>1700</v>
      </c>
      <c r="D28" s="3"/>
      <c r="E28" s="3"/>
      <c r="F28" s="3"/>
      <c r="G28" s="3"/>
    </row>
    <row r="29" spans="1:8" x14ac:dyDescent="0.2">
      <c r="C29" s="3"/>
      <c r="D29" s="3"/>
      <c r="E29" s="3"/>
      <c r="F29" s="3"/>
      <c r="G29" s="3"/>
    </row>
    <row r="30" spans="1:8" x14ac:dyDescent="0.2">
      <c r="C30" s="3"/>
      <c r="D30" s="3"/>
      <c r="E30" s="3"/>
      <c r="F30" s="3"/>
      <c r="G30" s="3"/>
    </row>
    <row r="31" spans="1:8" x14ac:dyDescent="0.2">
      <c r="A31" t="s">
        <v>17</v>
      </c>
      <c r="C31" s="3"/>
      <c r="D31" s="3">
        <f>SUM(C28:C30)</f>
        <v>1700</v>
      </c>
      <c r="E31" s="3"/>
      <c r="F31" s="3">
        <f>SUM(E27:E30)</f>
        <v>0.04</v>
      </c>
      <c r="G31" s="3"/>
      <c r="H31" s="3"/>
    </row>
    <row r="32" spans="1:8" x14ac:dyDescent="0.2">
      <c r="C32" s="3"/>
      <c r="D32" s="3"/>
      <c r="E32" s="3"/>
      <c r="F32" s="3"/>
      <c r="G32" s="3"/>
    </row>
    <row r="33" spans="1:8" x14ac:dyDescent="0.2">
      <c r="A33" t="s">
        <v>18</v>
      </c>
      <c r="C33" s="3"/>
      <c r="D33" s="3"/>
      <c r="E33" s="3"/>
      <c r="F33" s="3"/>
      <c r="G33" s="3"/>
    </row>
    <row r="34" spans="1:8" x14ac:dyDescent="0.2">
      <c r="C34" s="3"/>
      <c r="D34" s="3"/>
      <c r="E34" s="3"/>
      <c r="F34" s="3"/>
      <c r="G34" s="3"/>
    </row>
    <row r="35" spans="1:8" x14ac:dyDescent="0.2">
      <c r="A35" t="s">
        <v>19</v>
      </c>
      <c r="C35" s="3"/>
      <c r="D35" s="3">
        <f>SUM(C34:C34)</f>
        <v>0</v>
      </c>
      <c r="E35" s="3"/>
      <c r="F35" s="3">
        <f>SUM(E34:E34)</f>
        <v>0</v>
      </c>
      <c r="G35" s="3"/>
      <c r="H35" s="3"/>
    </row>
    <row r="38" spans="1:8" x14ac:dyDescent="0.2">
      <c r="A38" t="s">
        <v>20</v>
      </c>
      <c r="B38" s="5">
        <f>D4</f>
        <v>44408</v>
      </c>
      <c r="D38" s="3">
        <f>D9-D20-D25+D31+D35</f>
        <v>1030.4000000000001</v>
      </c>
      <c r="F38" s="3">
        <f>F9-F20-F25+F31+F35</f>
        <v>2937.6099999999997</v>
      </c>
      <c r="H38" s="3"/>
    </row>
    <row r="40" spans="1:8" x14ac:dyDescent="0.2">
      <c r="A40" t="s">
        <v>22</v>
      </c>
      <c r="B40" s="5">
        <f>D4</f>
        <v>44408</v>
      </c>
      <c r="D40" s="3">
        <f>D9-D20+D31</f>
        <v>1030.4000000000001</v>
      </c>
      <c r="F40" s="3">
        <f>F9-F20+F31</f>
        <v>2937.6099999999997</v>
      </c>
      <c r="H40" s="3"/>
    </row>
  </sheetData>
  <mergeCells count="5">
    <mergeCell ref="A1:H1"/>
    <mergeCell ref="A3:H3"/>
    <mergeCell ref="C8:D8"/>
    <mergeCell ref="E8:F8"/>
    <mergeCell ref="G8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9976C-A0DB-3B4F-A5AB-5665382DD495}">
  <dimension ref="A1:H40"/>
  <sheetViews>
    <sheetView zoomScale="150" zoomScaleNormal="150" workbookViewId="0">
      <selection activeCell="K8" sqref="K8"/>
    </sheetView>
  </sheetViews>
  <sheetFormatPr baseColWidth="10" defaultRowHeight="16" x14ac:dyDescent="0.2"/>
  <cols>
    <col min="1" max="1" width="22.6640625" customWidth="1"/>
    <col min="2" max="2" width="32.83203125" customWidth="1"/>
  </cols>
  <sheetData>
    <row r="1" spans="1:8" x14ac:dyDescent="0.2">
      <c r="A1" s="8" t="s">
        <v>23</v>
      </c>
      <c r="B1" s="8"/>
      <c r="C1" s="8"/>
      <c r="D1" s="8"/>
      <c r="E1" s="8"/>
      <c r="F1" s="8"/>
      <c r="G1" s="8"/>
      <c r="H1" s="8"/>
    </row>
    <row r="3" spans="1:8" x14ac:dyDescent="0.2">
      <c r="A3" s="8" t="s">
        <v>58</v>
      </c>
      <c r="B3" s="8"/>
      <c r="C3" s="8"/>
      <c r="D3" s="8"/>
      <c r="E3" s="8"/>
      <c r="F3" s="8"/>
      <c r="G3" s="8"/>
      <c r="H3" s="8"/>
    </row>
    <row r="4" spans="1:8" x14ac:dyDescent="0.2">
      <c r="A4" t="s">
        <v>25</v>
      </c>
      <c r="B4" s="6">
        <v>44409</v>
      </c>
      <c r="C4" s="7" t="s">
        <v>26</v>
      </c>
      <c r="D4" s="6">
        <v>44439</v>
      </c>
      <c r="F4" s="5"/>
    </row>
    <row r="6" spans="1:8" x14ac:dyDescent="0.2">
      <c r="A6" t="s">
        <v>27</v>
      </c>
    </row>
    <row r="8" spans="1:8" x14ac:dyDescent="0.2">
      <c r="C8" s="8" t="s">
        <v>0</v>
      </c>
      <c r="D8" s="9"/>
      <c r="E8" s="8" t="s">
        <v>1</v>
      </c>
      <c r="F8" s="8"/>
      <c r="G8" s="8"/>
      <c r="H8" s="8"/>
    </row>
    <row r="9" spans="1:8" x14ac:dyDescent="0.2">
      <c r="A9" t="s">
        <v>2</v>
      </c>
      <c r="B9" s="2" t="s">
        <v>59</v>
      </c>
      <c r="D9" s="3">
        <v>1030.4000000000001</v>
      </c>
      <c r="F9" s="3">
        <v>2937.61</v>
      </c>
      <c r="H9" s="3"/>
    </row>
    <row r="10" spans="1:8" x14ac:dyDescent="0.2">
      <c r="D10" s="3"/>
      <c r="E10" s="3"/>
      <c r="F10" s="3"/>
      <c r="G10" s="3"/>
    </row>
    <row r="11" spans="1:8" x14ac:dyDescent="0.2">
      <c r="A11" t="s">
        <v>4</v>
      </c>
      <c r="B11" t="s">
        <v>60</v>
      </c>
      <c r="C11" s="3">
        <v>48.44</v>
      </c>
      <c r="D11" s="3"/>
      <c r="E11" s="3"/>
      <c r="F11" s="3"/>
      <c r="G11" s="3"/>
    </row>
    <row r="12" spans="1:8" x14ac:dyDescent="0.2">
      <c r="B12" t="s">
        <v>36</v>
      </c>
      <c r="C12" s="3">
        <v>20</v>
      </c>
      <c r="D12" s="3"/>
      <c r="E12" s="3"/>
      <c r="F12" s="3"/>
      <c r="G12" s="3"/>
    </row>
    <row r="13" spans="1:8" x14ac:dyDescent="0.2">
      <c r="B13" t="s">
        <v>53</v>
      </c>
      <c r="C13" s="3">
        <v>10</v>
      </c>
      <c r="D13" s="3"/>
      <c r="E13" s="3"/>
      <c r="F13" s="3"/>
      <c r="G13" s="3"/>
    </row>
    <row r="14" spans="1:8" x14ac:dyDescent="0.2">
      <c r="B14" t="s">
        <v>61</v>
      </c>
      <c r="C14" s="3">
        <v>23.4</v>
      </c>
      <c r="D14" s="3"/>
      <c r="E14" s="3"/>
      <c r="F14" s="3"/>
      <c r="G14" s="3"/>
    </row>
    <row r="15" spans="1:8" x14ac:dyDescent="0.2">
      <c r="B15" t="s">
        <v>28</v>
      </c>
      <c r="C15" s="3">
        <v>80</v>
      </c>
      <c r="D15" s="3"/>
      <c r="E15" s="3"/>
      <c r="F15" s="3"/>
      <c r="G15" s="3"/>
    </row>
    <row r="16" spans="1:8" x14ac:dyDescent="0.2">
      <c r="B16" t="s">
        <v>62</v>
      </c>
      <c r="C16" s="3">
        <v>26.99</v>
      </c>
      <c r="D16" s="3"/>
      <c r="E16" s="3"/>
      <c r="F16" s="3"/>
      <c r="G16" s="3"/>
    </row>
    <row r="17" spans="1:8" x14ac:dyDescent="0.2">
      <c r="B17" t="s">
        <v>56</v>
      </c>
      <c r="C17" s="3">
        <v>100</v>
      </c>
      <c r="D17" s="3"/>
      <c r="E17" s="3"/>
      <c r="F17" s="3"/>
      <c r="G17" s="3"/>
    </row>
    <row r="18" spans="1:8" x14ac:dyDescent="0.2">
      <c r="B18" t="s">
        <v>63</v>
      </c>
      <c r="C18" s="3">
        <v>321.45</v>
      </c>
      <c r="D18" s="3"/>
      <c r="E18" s="3"/>
      <c r="F18" s="3"/>
      <c r="G18" s="3"/>
    </row>
    <row r="19" spans="1:8" x14ac:dyDescent="0.2">
      <c r="C19" s="3"/>
      <c r="D19" s="3"/>
      <c r="E19" s="3"/>
      <c r="F19" s="3"/>
      <c r="G19" s="3"/>
    </row>
    <row r="20" spans="1:8" x14ac:dyDescent="0.2">
      <c r="A20" t="s">
        <v>10</v>
      </c>
      <c r="C20" s="3"/>
      <c r="D20" s="3">
        <f>SUM(C11:C18)</f>
        <v>630.28</v>
      </c>
      <c r="E20" s="3"/>
      <c r="F20" s="3">
        <f>SUM(E11:E16)</f>
        <v>0</v>
      </c>
      <c r="G20" s="3"/>
      <c r="H20" s="3"/>
    </row>
    <row r="21" spans="1:8" x14ac:dyDescent="0.2">
      <c r="C21" s="3"/>
      <c r="D21" s="3"/>
      <c r="E21" s="3"/>
      <c r="F21" s="3"/>
      <c r="G21" s="3"/>
    </row>
    <row r="22" spans="1:8" x14ac:dyDescent="0.2">
      <c r="A22" t="s">
        <v>11</v>
      </c>
      <c r="C22" s="3">
        <v>0</v>
      </c>
      <c r="D22" s="3"/>
      <c r="E22" s="3"/>
      <c r="F22" s="3"/>
      <c r="G22" s="3"/>
    </row>
    <row r="23" spans="1:8" x14ac:dyDescent="0.2">
      <c r="C23" s="3"/>
      <c r="D23" s="3"/>
      <c r="E23" s="3"/>
      <c r="F23" s="3"/>
      <c r="G23" s="3"/>
    </row>
    <row r="24" spans="1:8" x14ac:dyDescent="0.2">
      <c r="C24" s="3"/>
      <c r="D24" s="3"/>
      <c r="E24" s="3"/>
      <c r="F24" s="3"/>
      <c r="G24" s="3"/>
    </row>
    <row r="25" spans="1:8" x14ac:dyDescent="0.2">
      <c r="A25" t="s">
        <v>12</v>
      </c>
      <c r="C25" s="3"/>
      <c r="D25" s="3">
        <f>SUM(C22:C24)</f>
        <v>0</v>
      </c>
      <c r="E25" s="3"/>
      <c r="F25" s="3">
        <f>SUM(E23:E24)</f>
        <v>0</v>
      </c>
      <c r="G25" s="3"/>
      <c r="H25" s="3"/>
    </row>
    <row r="26" spans="1:8" x14ac:dyDescent="0.2">
      <c r="C26" s="3"/>
      <c r="D26" s="3"/>
      <c r="E26" s="3"/>
      <c r="F26" s="3"/>
      <c r="G26" s="3"/>
    </row>
    <row r="27" spans="1:8" x14ac:dyDescent="0.2">
      <c r="A27" t="s">
        <v>13</v>
      </c>
      <c r="C27" s="3"/>
      <c r="D27" s="3"/>
      <c r="E27" s="3">
        <v>0.03</v>
      </c>
      <c r="F27" s="3"/>
      <c r="G27" s="3"/>
    </row>
    <row r="28" spans="1:8" x14ac:dyDescent="0.2">
      <c r="C28" s="3"/>
      <c r="D28" s="3"/>
      <c r="E28" s="3"/>
      <c r="F28" s="3"/>
      <c r="G28" s="3"/>
    </row>
    <row r="29" spans="1:8" x14ac:dyDescent="0.2">
      <c r="C29" s="3"/>
      <c r="D29" s="3"/>
      <c r="E29" s="3"/>
      <c r="F29" s="3"/>
      <c r="G29" s="3"/>
    </row>
    <row r="30" spans="1:8" x14ac:dyDescent="0.2">
      <c r="C30" s="3"/>
      <c r="D30" s="3"/>
      <c r="E30" s="3"/>
      <c r="F30" s="3"/>
      <c r="G30" s="3"/>
    </row>
    <row r="31" spans="1:8" x14ac:dyDescent="0.2">
      <c r="A31" t="s">
        <v>17</v>
      </c>
      <c r="C31" s="3"/>
      <c r="D31" s="3">
        <f>SUM(C28:C30)</f>
        <v>0</v>
      </c>
      <c r="E31" s="3"/>
      <c r="F31" s="3">
        <f>SUM(E27:E30)</f>
        <v>0.03</v>
      </c>
      <c r="G31" s="3"/>
      <c r="H31" s="3"/>
    </row>
    <row r="32" spans="1:8" x14ac:dyDescent="0.2">
      <c r="C32" s="3"/>
      <c r="D32" s="3"/>
      <c r="E32" s="3"/>
      <c r="F32" s="3"/>
      <c r="G32" s="3"/>
    </row>
    <row r="33" spans="1:8" x14ac:dyDescent="0.2">
      <c r="A33" t="s">
        <v>18</v>
      </c>
      <c r="C33" s="3"/>
      <c r="D33" s="3"/>
      <c r="E33" s="3"/>
      <c r="F33" s="3"/>
      <c r="G33" s="3"/>
    </row>
    <row r="34" spans="1:8" x14ac:dyDescent="0.2">
      <c r="C34" s="3"/>
      <c r="D34" s="3"/>
      <c r="E34" s="3"/>
      <c r="F34" s="3"/>
      <c r="G34" s="3"/>
    </row>
    <row r="35" spans="1:8" x14ac:dyDescent="0.2">
      <c r="A35" t="s">
        <v>19</v>
      </c>
      <c r="C35" s="3"/>
      <c r="D35" s="3">
        <f>SUM(C34:C34)</f>
        <v>0</v>
      </c>
      <c r="E35" s="3"/>
      <c r="F35" s="3">
        <f>SUM(E34:E34)</f>
        <v>0</v>
      </c>
      <c r="G35" s="3"/>
      <c r="H35" s="3"/>
    </row>
    <row r="38" spans="1:8" x14ac:dyDescent="0.2">
      <c r="A38" t="s">
        <v>20</v>
      </c>
      <c r="B38" s="5">
        <f>D4</f>
        <v>44439</v>
      </c>
      <c r="D38" s="3">
        <f>D9-D20-D25+D31+D35</f>
        <v>400.12000000000012</v>
      </c>
      <c r="F38" s="3">
        <f>F9-F20-F25+F31+F35</f>
        <v>2937.6400000000003</v>
      </c>
      <c r="H38" s="3"/>
    </row>
    <row r="40" spans="1:8" x14ac:dyDescent="0.2">
      <c r="A40" t="s">
        <v>22</v>
      </c>
      <c r="B40" s="5">
        <f>D4</f>
        <v>44439</v>
      </c>
      <c r="D40" s="3">
        <f>SUM(D38-D35)</f>
        <v>400.12000000000012</v>
      </c>
      <c r="F40" s="3">
        <f>F9-F20+F31</f>
        <v>2937.6400000000003</v>
      </c>
      <c r="H40" s="3"/>
    </row>
  </sheetData>
  <mergeCells count="5">
    <mergeCell ref="A1:H1"/>
    <mergeCell ref="A3:H3"/>
    <mergeCell ref="C8:D8"/>
    <mergeCell ref="E8:F8"/>
    <mergeCell ref="G8:H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DC414-F8B6-E945-A0A4-ACDF2FB0255A}">
  <dimension ref="A1:H41"/>
  <sheetViews>
    <sheetView zoomScale="150" zoomScaleNormal="150" workbookViewId="0">
      <selection activeCell="M15" sqref="M15"/>
    </sheetView>
  </sheetViews>
  <sheetFormatPr baseColWidth="10" defaultRowHeight="16" x14ac:dyDescent="0.2"/>
  <cols>
    <col min="1" max="1" width="22.6640625" customWidth="1"/>
    <col min="2" max="2" width="32.6640625" customWidth="1"/>
  </cols>
  <sheetData>
    <row r="1" spans="1:8" x14ac:dyDescent="0.2">
      <c r="A1" s="8" t="s">
        <v>23</v>
      </c>
      <c r="B1" s="8"/>
      <c r="C1" s="8"/>
      <c r="D1" s="8"/>
      <c r="E1" s="8"/>
      <c r="F1" s="8"/>
      <c r="G1" s="8"/>
      <c r="H1" s="8"/>
    </row>
    <row r="3" spans="1:8" x14ac:dyDescent="0.2">
      <c r="A3" s="8" t="s">
        <v>64</v>
      </c>
      <c r="B3" s="8"/>
      <c r="C3" s="8"/>
      <c r="D3" s="8"/>
      <c r="E3" s="8"/>
      <c r="F3" s="8"/>
      <c r="G3" s="8"/>
      <c r="H3" s="8"/>
    </row>
    <row r="4" spans="1:8" x14ac:dyDescent="0.2">
      <c r="A4" t="s">
        <v>25</v>
      </c>
      <c r="B4" s="6">
        <v>44440</v>
      </c>
      <c r="C4" s="7" t="s">
        <v>26</v>
      </c>
      <c r="D4" s="6">
        <v>44469</v>
      </c>
      <c r="F4" s="5"/>
    </row>
    <row r="6" spans="1:8" x14ac:dyDescent="0.2">
      <c r="A6" t="s">
        <v>27</v>
      </c>
    </row>
    <row r="8" spans="1:8" x14ac:dyDescent="0.2">
      <c r="C8" s="8" t="s">
        <v>0</v>
      </c>
      <c r="D8" s="9"/>
      <c r="E8" s="8" t="s">
        <v>1</v>
      </c>
      <c r="F8" s="8"/>
      <c r="G8" s="8"/>
      <c r="H8" s="8"/>
    </row>
    <row r="9" spans="1:8" x14ac:dyDescent="0.2">
      <c r="A9" t="s">
        <v>2</v>
      </c>
      <c r="B9" s="2" t="s">
        <v>65</v>
      </c>
      <c r="D9" s="3">
        <v>400.12</v>
      </c>
      <c r="F9" s="3">
        <v>2937.64</v>
      </c>
      <c r="H9" s="3"/>
    </row>
    <row r="10" spans="1:8" x14ac:dyDescent="0.2">
      <c r="D10" s="3"/>
      <c r="E10" s="3"/>
      <c r="F10" s="3"/>
      <c r="G10" s="3"/>
    </row>
    <row r="11" spans="1:8" x14ac:dyDescent="0.2">
      <c r="A11" t="s">
        <v>4</v>
      </c>
      <c r="B11" t="s">
        <v>34</v>
      </c>
      <c r="C11" s="3">
        <v>120.17</v>
      </c>
      <c r="D11" s="3"/>
      <c r="E11" s="3"/>
      <c r="F11" s="3"/>
      <c r="G11" s="3"/>
    </row>
    <row r="12" spans="1:8" x14ac:dyDescent="0.2">
      <c r="B12" t="s">
        <v>66</v>
      </c>
      <c r="C12" s="3">
        <v>50.98</v>
      </c>
      <c r="D12" s="3"/>
      <c r="E12" s="3"/>
      <c r="F12" s="3"/>
      <c r="G12" s="3"/>
    </row>
    <row r="13" spans="1:8" x14ac:dyDescent="0.2">
      <c r="B13" t="s">
        <v>36</v>
      </c>
      <c r="C13" s="3">
        <v>20</v>
      </c>
      <c r="D13" s="3"/>
      <c r="E13" s="3"/>
      <c r="F13" s="3"/>
      <c r="G13" s="3"/>
    </row>
    <row r="14" spans="1:8" x14ac:dyDescent="0.2">
      <c r="B14" t="s">
        <v>67</v>
      </c>
      <c r="C14" s="3">
        <v>11.6</v>
      </c>
      <c r="D14" s="3"/>
      <c r="E14" s="3"/>
      <c r="F14" s="3"/>
      <c r="G14" s="3"/>
    </row>
    <row r="15" spans="1:8" x14ac:dyDescent="0.2">
      <c r="B15" t="s">
        <v>28</v>
      </c>
      <c r="C15" s="3">
        <v>80</v>
      </c>
      <c r="D15" s="3"/>
      <c r="E15" s="3"/>
      <c r="F15" s="3"/>
      <c r="G15" s="3"/>
    </row>
    <row r="16" spans="1:8" x14ac:dyDescent="0.2">
      <c r="B16" t="s">
        <v>5</v>
      </c>
      <c r="C16" s="3">
        <v>10</v>
      </c>
      <c r="D16" s="3"/>
      <c r="E16" s="3"/>
      <c r="F16" s="3"/>
      <c r="G16" s="3"/>
    </row>
    <row r="17" spans="1:8" x14ac:dyDescent="0.2">
      <c r="B17" t="s">
        <v>56</v>
      </c>
      <c r="C17" s="3">
        <v>100</v>
      </c>
      <c r="D17" s="3"/>
      <c r="E17" s="3"/>
      <c r="F17" s="3"/>
      <c r="G17" s="3"/>
    </row>
    <row r="18" spans="1:8" x14ac:dyDescent="0.2">
      <c r="B18" t="s">
        <v>68</v>
      </c>
      <c r="C18" s="3">
        <v>70.2</v>
      </c>
      <c r="D18" s="3"/>
      <c r="E18" s="3"/>
      <c r="F18" s="3"/>
      <c r="G18" s="3"/>
    </row>
    <row r="19" spans="1:8" x14ac:dyDescent="0.2">
      <c r="B19" t="s">
        <v>63</v>
      </c>
      <c r="C19" s="3">
        <v>321.45</v>
      </c>
      <c r="D19" s="3"/>
      <c r="E19" s="3"/>
      <c r="F19" s="3"/>
      <c r="G19" s="3"/>
    </row>
    <row r="20" spans="1:8" x14ac:dyDescent="0.2">
      <c r="C20" s="3"/>
      <c r="D20" s="3"/>
      <c r="E20" s="3"/>
      <c r="F20" s="3"/>
      <c r="G20" s="3"/>
    </row>
    <row r="21" spans="1:8" x14ac:dyDescent="0.2">
      <c r="A21" t="s">
        <v>10</v>
      </c>
      <c r="C21" s="3"/>
      <c r="D21" s="3">
        <f>SUM(C11:C19)</f>
        <v>784.4</v>
      </c>
      <c r="E21" s="3"/>
      <c r="F21" s="3">
        <v>600</v>
      </c>
      <c r="G21" s="3"/>
      <c r="H21" s="3"/>
    </row>
    <row r="22" spans="1:8" x14ac:dyDescent="0.2">
      <c r="C22" s="3"/>
      <c r="D22" s="3"/>
      <c r="E22" s="3"/>
      <c r="F22" s="3"/>
      <c r="G22" s="3"/>
    </row>
    <row r="23" spans="1:8" x14ac:dyDescent="0.2">
      <c r="A23" t="s">
        <v>11</v>
      </c>
      <c r="C23" s="3">
        <v>0</v>
      </c>
      <c r="D23" s="3"/>
      <c r="E23" s="3"/>
      <c r="F23" s="3"/>
      <c r="G23" s="3"/>
    </row>
    <row r="24" spans="1:8" x14ac:dyDescent="0.2">
      <c r="C24" s="3"/>
      <c r="D24" s="3"/>
      <c r="E24" s="3"/>
      <c r="F24" s="3"/>
      <c r="G24" s="3"/>
    </row>
    <row r="25" spans="1:8" x14ac:dyDescent="0.2">
      <c r="C25" s="3"/>
      <c r="D25" s="3"/>
      <c r="E25" s="3"/>
      <c r="F25" s="3"/>
      <c r="G25" s="3"/>
    </row>
    <row r="26" spans="1:8" x14ac:dyDescent="0.2">
      <c r="A26" t="s">
        <v>12</v>
      </c>
      <c r="C26" s="3"/>
      <c r="D26" s="3">
        <f>SUM(C23:C25)</f>
        <v>0</v>
      </c>
      <c r="E26" s="3"/>
      <c r="F26" s="3">
        <v>0</v>
      </c>
      <c r="G26" s="3"/>
      <c r="H26" s="3"/>
    </row>
    <row r="27" spans="1:8" x14ac:dyDescent="0.2">
      <c r="C27" s="3"/>
      <c r="D27" s="3"/>
      <c r="E27" s="3"/>
      <c r="F27" s="3"/>
      <c r="G27" s="3"/>
    </row>
    <row r="28" spans="1:8" x14ac:dyDescent="0.2">
      <c r="A28" t="s">
        <v>13</v>
      </c>
      <c r="C28" s="3"/>
      <c r="D28" s="3">
        <v>600</v>
      </c>
      <c r="E28" s="3">
        <v>0.03</v>
      </c>
      <c r="F28" s="3"/>
      <c r="G28" s="3"/>
    </row>
    <row r="29" spans="1:8" x14ac:dyDescent="0.2">
      <c r="C29" s="3"/>
      <c r="D29" s="3"/>
      <c r="E29" s="3">
        <v>5332.78</v>
      </c>
      <c r="F29" s="3"/>
      <c r="G29" s="3"/>
    </row>
    <row r="30" spans="1:8" x14ac:dyDescent="0.2">
      <c r="C30" s="3"/>
      <c r="D30" s="3"/>
      <c r="E30" s="3"/>
      <c r="F30" s="3"/>
      <c r="G30" s="3"/>
    </row>
    <row r="31" spans="1:8" x14ac:dyDescent="0.2">
      <c r="C31" s="3"/>
      <c r="D31" s="3"/>
      <c r="E31" s="3"/>
      <c r="F31" s="3"/>
      <c r="G31" s="3"/>
    </row>
    <row r="32" spans="1:8" x14ac:dyDescent="0.2">
      <c r="A32" t="s">
        <v>17</v>
      </c>
      <c r="C32" s="3"/>
      <c r="D32" s="3">
        <f>D28</f>
        <v>600</v>
      </c>
      <c r="E32" s="3"/>
      <c r="F32" s="3">
        <f>SUM(E28:E31)</f>
        <v>5332.8099999999995</v>
      </c>
      <c r="G32" s="3"/>
      <c r="H32" s="3"/>
    </row>
    <row r="33" spans="1:8" x14ac:dyDescent="0.2">
      <c r="C33" s="3"/>
      <c r="D33" s="3"/>
      <c r="E33" s="3"/>
      <c r="F33" s="3"/>
      <c r="G33" s="3"/>
    </row>
    <row r="34" spans="1:8" x14ac:dyDescent="0.2">
      <c r="A34" t="s">
        <v>18</v>
      </c>
      <c r="C34" s="3"/>
      <c r="D34" s="3"/>
      <c r="E34" s="3"/>
      <c r="F34" s="3"/>
      <c r="G34" s="3"/>
    </row>
    <row r="35" spans="1:8" x14ac:dyDescent="0.2">
      <c r="C35" s="3"/>
      <c r="D35" s="3"/>
      <c r="E35" s="3"/>
      <c r="F35" s="3"/>
      <c r="G35" s="3"/>
    </row>
    <row r="36" spans="1:8" x14ac:dyDescent="0.2">
      <c r="A36" t="s">
        <v>19</v>
      </c>
      <c r="C36" s="3"/>
      <c r="D36" s="3">
        <f>SUM(C35:C35)</f>
        <v>0</v>
      </c>
      <c r="E36" s="3"/>
      <c r="F36" s="3">
        <f>SUM(E35:E35)</f>
        <v>0</v>
      </c>
      <c r="G36" s="3"/>
      <c r="H36" s="3"/>
    </row>
    <row r="39" spans="1:8" x14ac:dyDescent="0.2">
      <c r="A39" t="s">
        <v>20</v>
      </c>
      <c r="B39" s="5">
        <f>D4</f>
        <v>44469</v>
      </c>
      <c r="D39" s="3">
        <f>D9-D21-D26+D32+D36</f>
        <v>215.72000000000003</v>
      </c>
      <c r="F39" s="3">
        <f>F9-F21-F26+F32+F36</f>
        <v>7670.4499999999989</v>
      </c>
      <c r="H39" s="3"/>
    </row>
    <row r="41" spans="1:8" x14ac:dyDescent="0.2">
      <c r="A41" t="s">
        <v>22</v>
      </c>
      <c r="B41" s="5">
        <f>D4</f>
        <v>44469</v>
      </c>
      <c r="D41" s="3">
        <f>SUM(D39-D36)</f>
        <v>215.72000000000003</v>
      </c>
      <c r="F41" s="3">
        <f>F9-F21+F32</f>
        <v>7670.4499999999989</v>
      </c>
      <c r="H41" s="3"/>
    </row>
  </sheetData>
  <mergeCells count="5">
    <mergeCell ref="A1:H1"/>
    <mergeCell ref="A3:H3"/>
    <mergeCell ref="C8:D8"/>
    <mergeCell ref="E8:F8"/>
    <mergeCell ref="G8:H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808E1-ACA3-FA4C-B9C6-8140C80AE7E4}">
  <dimension ref="A1:H46"/>
  <sheetViews>
    <sheetView zoomScale="150" zoomScaleNormal="150" workbookViewId="0">
      <selection activeCell="K13" sqref="K13"/>
    </sheetView>
  </sheetViews>
  <sheetFormatPr baseColWidth="10" defaultRowHeight="16" x14ac:dyDescent="0.2"/>
  <cols>
    <col min="1" max="1" width="22" customWidth="1"/>
    <col min="2" max="2" width="33.33203125" customWidth="1"/>
  </cols>
  <sheetData>
    <row r="1" spans="1:8" x14ac:dyDescent="0.2">
      <c r="A1" s="8" t="s">
        <v>23</v>
      </c>
      <c r="B1" s="8"/>
      <c r="C1" s="8"/>
      <c r="D1" s="8"/>
      <c r="E1" s="8"/>
      <c r="F1" s="8"/>
      <c r="G1" s="8"/>
      <c r="H1" s="8"/>
    </row>
    <row r="3" spans="1:8" x14ac:dyDescent="0.2">
      <c r="A3" s="8" t="s">
        <v>69</v>
      </c>
      <c r="B3" s="8"/>
      <c r="C3" s="8"/>
      <c r="D3" s="8"/>
      <c r="E3" s="8"/>
      <c r="F3" s="8"/>
      <c r="G3" s="8"/>
      <c r="H3" s="8"/>
    </row>
    <row r="4" spans="1:8" x14ac:dyDescent="0.2">
      <c r="A4" t="s">
        <v>25</v>
      </c>
      <c r="B4" s="6">
        <v>44470</v>
      </c>
      <c r="C4" s="7" t="s">
        <v>26</v>
      </c>
      <c r="D4" s="6">
        <v>44500</v>
      </c>
      <c r="F4" s="5"/>
    </row>
    <row r="6" spans="1:8" x14ac:dyDescent="0.2">
      <c r="A6" t="s">
        <v>27</v>
      </c>
    </row>
    <row r="8" spans="1:8" x14ac:dyDescent="0.2">
      <c r="C8" s="8" t="s">
        <v>0</v>
      </c>
      <c r="D8" s="9"/>
      <c r="E8" s="8" t="s">
        <v>1</v>
      </c>
      <c r="F8" s="8"/>
      <c r="G8" s="8"/>
      <c r="H8" s="8"/>
    </row>
    <row r="9" spans="1:8" x14ac:dyDescent="0.2">
      <c r="A9" t="s">
        <v>2</v>
      </c>
      <c r="B9" s="2" t="s">
        <v>70</v>
      </c>
      <c r="D9" s="3">
        <v>215.72</v>
      </c>
      <c r="F9" s="3">
        <v>7670.45</v>
      </c>
      <c r="H9" s="3"/>
    </row>
    <row r="10" spans="1:8" x14ac:dyDescent="0.2">
      <c r="D10" s="3"/>
      <c r="E10" s="3"/>
      <c r="F10" s="3"/>
      <c r="G10" s="3"/>
    </row>
    <row r="11" spans="1:8" x14ac:dyDescent="0.2">
      <c r="A11" t="s">
        <v>4</v>
      </c>
      <c r="B11" t="s">
        <v>36</v>
      </c>
      <c r="C11" s="3">
        <v>20</v>
      </c>
      <c r="D11" s="3"/>
      <c r="E11" s="3"/>
      <c r="F11" s="3"/>
      <c r="G11" s="3"/>
    </row>
    <row r="12" spans="1:8" x14ac:dyDescent="0.2">
      <c r="B12" t="s">
        <v>5</v>
      </c>
      <c r="C12" s="3">
        <v>10</v>
      </c>
      <c r="D12" s="3"/>
      <c r="E12" s="3"/>
      <c r="F12" s="3"/>
      <c r="G12" s="3"/>
    </row>
    <row r="13" spans="1:8" x14ac:dyDescent="0.2">
      <c r="B13" t="s">
        <v>71</v>
      </c>
      <c r="C13" s="3">
        <v>11.8</v>
      </c>
      <c r="D13" s="3"/>
      <c r="E13" s="3"/>
      <c r="F13" s="3"/>
      <c r="G13" s="3"/>
    </row>
    <row r="14" spans="1:8" x14ac:dyDescent="0.2">
      <c r="B14" t="s">
        <v>28</v>
      </c>
      <c r="C14" s="3">
        <v>80</v>
      </c>
      <c r="D14" s="3"/>
      <c r="E14" s="3"/>
      <c r="F14" s="3"/>
      <c r="G14" s="3"/>
    </row>
    <row r="15" spans="1:8" x14ac:dyDescent="0.2">
      <c r="B15" t="s">
        <v>72</v>
      </c>
      <c r="C15" s="3">
        <v>25.25</v>
      </c>
      <c r="D15" s="3"/>
      <c r="E15" s="3"/>
      <c r="F15" s="3"/>
      <c r="G15" s="3"/>
    </row>
    <row r="16" spans="1:8" x14ac:dyDescent="0.2">
      <c r="B16" t="s">
        <v>73</v>
      </c>
      <c r="C16" s="3">
        <v>25.25</v>
      </c>
      <c r="D16" s="3"/>
      <c r="E16" s="3"/>
      <c r="F16" s="3"/>
      <c r="G16" s="3"/>
    </row>
    <row r="17" spans="1:8" x14ac:dyDescent="0.2">
      <c r="B17" t="s">
        <v>74</v>
      </c>
      <c r="C17" s="3">
        <v>25.25</v>
      </c>
      <c r="D17" s="3"/>
      <c r="E17" s="3"/>
      <c r="F17" s="3"/>
      <c r="G17" s="3"/>
    </row>
    <row r="18" spans="1:8" x14ac:dyDescent="0.2">
      <c r="B18" t="s">
        <v>75</v>
      </c>
      <c r="C18" s="3">
        <v>25.25</v>
      </c>
      <c r="D18" s="3"/>
      <c r="E18" s="3"/>
      <c r="F18" s="3"/>
      <c r="G18" s="3"/>
    </row>
    <row r="19" spans="1:8" x14ac:dyDescent="0.2">
      <c r="B19" t="s">
        <v>76</v>
      </c>
      <c r="C19" s="3">
        <v>25.25</v>
      </c>
      <c r="D19" s="3"/>
      <c r="E19" s="3"/>
      <c r="F19" s="3"/>
      <c r="G19" s="3"/>
    </row>
    <row r="20" spans="1:8" x14ac:dyDescent="0.2">
      <c r="B20" t="s">
        <v>77</v>
      </c>
      <c r="C20" s="3">
        <v>25.25</v>
      </c>
      <c r="D20" s="3"/>
      <c r="E20" s="3"/>
      <c r="F20" s="3"/>
      <c r="G20" s="3"/>
    </row>
    <row r="21" spans="1:8" x14ac:dyDescent="0.2">
      <c r="B21" t="s">
        <v>78</v>
      </c>
      <c r="C21" s="3">
        <v>25.25</v>
      </c>
      <c r="D21" s="3"/>
      <c r="E21" s="3"/>
      <c r="F21" s="3"/>
      <c r="G21" s="3"/>
    </row>
    <row r="22" spans="1:8" x14ac:dyDescent="0.2">
      <c r="B22" t="s">
        <v>79</v>
      </c>
      <c r="C22" s="3">
        <v>25.25</v>
      </c>
      <c r="D22" s="3"/>
      <c r="E22" s="3"/>
      <c r="F22" s="3"/>
      <c r="G22" s="3"/>
    </row>
    <row r="23" spans="1:8" x14ac:dyDescent="0.2">
      <c r="B23" t="s">
        <v>80</v>
      </c>
      <c r="C23" s="3">
        <v>25.25</v>
      </c>
      <c r="D23" s="3"/>
      <c r="E23" s="3"/>
      <c r="F23" s="3"/>
      <c r="G23" s="3"/>
    </row>
    <row r="24" spans="1:8" x14ac:dyDescent="0.2">
      <c r="B24" t="s">
        <v>56</v>
      </c>
      <c r="C24" s="3">
        <v>100</v>
      </c>
      <c r="D24" s="3"/>
      <c r="E24" s="3"/>
      <c r="F24" s="3"/>
      <c r="G24" s="3"/>
    </row>
    <row r="25" spans="1:8" x14ac:dyDescent="0.2">
      <c r="B25" t="s">
        <v>81</v>
      </c>
      <c r="C25" s="3">
        <v>327.45</v>
      </c>
      <c r="D25" s="3"/>
      <c r="E25" s="3"/>
      <c r="F25" s="3"/>
      <c r="G25" s="3"/>
    </row>
    <row r="26" spans="1:8" x14ac:dyDescent="0.2">
      <c r="C26" s="3"/>
      <c r="D26" s="3"/>
      <c r="E26" s="3"/>
      <c r="F26" s="3"/>
      <c r="G26" s="3"/>
    </row>
    <row r="27" spans="1:8" x14ac:dyDescent="0.2">
      <c r="A27" t="s">
        <v>10</v>
      </c>
      <c r="C27" s="3"/>
      <c r="D27" s="3">
        <f>SUM(C11:C25)</f>
        <v>776.5</v>
      </c>
      <c r="E27" s="3"/>
      <c r="F27" s="3">
        <v>1000</v>
      </c>
      <c r="G27" s="3"/>
      <c r="H27" s="3"/>
    </row>
    <row r="28" spans="1:8" x14ac:dyDescent="0.2">
      <c r="C28" s="3"/>
      <c r="D28" s="3"/>
      <c r="E28" s="3"/>
      <c r="F28" s="3"/>
      <c r="G28" s="3"/>
    </row>
    <row r="29" spans="1:8" x14ac:dyDescent="0.2">
      <c r="A29" t="s">
        <v>11</v>
      </c>
      <c r="C29" s="3">
        <v>0</v>
      </c>
      <c r="D29" s="3"/>
      <c r="E29" s="3"/>
      <c r="F29" s="3"/>
      <c r="G29" s="3"/>
    </row>
    <row r="30" spans="1:8" x14ac:dyDescent="0.2">
      <c r="C30" s="3"/>
      <c r="D30" s="3"/>
      <c r="E30" s="3"/>
      <c r="F30" s="3"/>
      <c r="G30" s="3"/>
    </row>
    <row r="31" spans="1:8" x14ac:dyDescent="0.2">
      <c r="C31" s="3"/>
      <c r="D31" s="3"/>
      <c r="E31" s="3"/>
      <c r="F31" s="3"/>
      <c r="G31" s="3"/>
    </row>
    <row r="32" spans="1:8" x14ac:dyDescent="0.2">
      <c r="A32" t="s">
        <v>12</v>
      </c>
      <c r="C32" s="3"/>
      <c r="D32" s="3">
        <f>SUM(C29:C31)</f>
        <v>0</v>
      </c>
      <c r="E32" s="3"/>
      <c r="F32" s="3">
        <v>0</v>
      </c>
      <c r="G32" s="3"/>
      <c r="H32" s="3"/>
    </row>
    <row r="33" spans="1:8" x14ac:dyDescent="0.2">
      <c r="C33" s="3"/>
      <c r="D33" s="3"/>
      <c r="E33" s="3"/>
      <c r="F33" s="3"/>
      <c r="G33" s="3"/>
    </row>
    <row r="34" spans="1:8" x14ac:dyDescent="0.2">
      <c r="A34" t="s">
        <v>13</v>
      </c>
      <c r="C34" s="3"/>
      <c r="D34" s="3">
        <v>1000</v>
      </c>
      <c r="E34" s="3">
        <v>7.0000000000000007E-2</v>
      </c>
      <c r="F34" s="3"/>
      <c r="G34" s="3"/>
    </row>
    <row r="35" spans="1:8" x14ac:dyDescent="0.2">
      <c r="C35" s="3"/>
      <c r="D35" s="3"/>
      <c r="E35" s="3"/>
      <c r="F35" s="3"/>
      <c r="G35" s="3"/>
    </row>
    <row r="36" spans="1:8" x14ac:dyDescent="0.2">
      <c r="C36" s="3"/>
      <c r="D36" s="3"/>
      <c r="E36" s="3"/>
      <c r="F36" s="3"/>
      <c r="G36" s="3"/>
    </row>
    <row r="37" spans="1:8" x14ac:dyDescent="0.2">
      <c r="A37" t="s">
        <v>17</v>
      </c>
      <c r="C37" s="3"/>
      <c r="D37" s="3">
        <f>D34</f>
        <v>1000</v>
      </c>
      <c r="E37" s="3"/>
      <c r="F37" s="3">
        <f>SUM(E34:E36)</f>
        <v>7.0000000000000007E-2</v>
      </c>
      <c r="G37" s="3"/>
      <c r="H37" s="3"/>
    </row>
    <row r="38" spans="1:8" x14ac:dyDescent="0.2">
      <c r="C38" s="3"/>
      <c r="D38" s="3"/>
      <c r="E38" s="3"/>
      <c r="F38" s="3"/>
      <c r="G38" s="3"/>
    </row>
    <row r="39" spans="1:8" x14ac:dyDescent="0.2">
      <c r="A39" t="s">
        <v>18</v>
      </c>
      <c r="C39" s="3"/>
      <c r="D39" s="3"/>
      <c r="E39" s="3"/>
      <c r="F39" s="3"/>
      <c r="G39" s="3"/>
    </row>
    <row r="40" spans="1:8" x14ac:dyDescent="0.2">
      <c r="C40" s="3"/>
      <c r="D40" s="3"/>
      <c r="E40" s="3"/>
      <c r="F40" s="3"/>
      <c r="G40" s="3"/>
    </row>
    <row r="41" spans="1:8" x14ac:dyDescent="0.2">
      <c r="A41" t="s">
        <v>19</v>
      </c>
      <c r="C41" s="3"/>
      <c r="D41" s="3">
        <f>SUM(C40:C40)</f>
        <v>0</v>
      </c>
      <c r="E41" s="3"/>
      <c r="F41" s="3">
        <f>SUM(E40:E40)</f>
        <v>0</v>
      </c>
      <c r="G41" s="3"/>
      <c r="H41" s="3"/>
    </row>
    <row r="44" spans="1:8" x14ac:dyDescent="0.2">
      <c r="A44" t="s">
        <v>20</v>
      </c>
      <c r="B44" s="5">
        <v>44500</v>
      </c>
      <c r="D44" s="3">
        <f>D9-D27-D32+D37+D41</f>
        <v>439.22</v>
      </c>
      <c r="F44" s="3">
        <f>F9-F27-F32+F37+F41</f>
        <v>6670.5199999999995</v>
      </c>
      <c r="H44" s="3"/>
    </row>
    <row r="46" spans="1:8" x14ac:dyDescent="0.2">
      <c r="A46" t="s">
        <v>22</v>
      </c>
      <c r="B46" s="5">
        <v>44500</v>
      </c>
      <c r="D46" s="3">
        <f>SUM(D44-D41)</f>
        <v>439.22</v>
      </c>
      <c r="F46" s="3">
        <f>F9-F27+F37</f>
        <v>6670.5199999999995</v>
      </c>
      <c r="H46" s="3"/>
    </row>
  </sheetData>
  <mergeCells count="5">
    <mergeCell ref="A1:H1"/>
    <mergeCell ref="A3:H3"/>
    <mergeCell ref="C8:D8"/>
    <mergeCell ref="E8:F8"/>
    <mergeCell ref="G8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921A5-E1EF-F542-B3ED-162DA5415307}">
  <dimension ref="A1:H41"/>
  <sheetViews>
    <sheetView zoomScale="150" zoomScaleNormal="150" workbookViewId="0">
      <selection activeCell="M13" sqref="M13"/>
    </sheetView>
  </sheetViews>
  <sheetFormatPr baseColWidth="10" defaultRowHeight="16" x14ac:dyDescent="0.2"/>
  <cols>
    <col min="1" max="1" width="23.33203125" customWidth="1"/>
    <col min="2" max="2" width="33" customWidth="1"/>
  </cols>
  <sheetData>
    <row r="1" spans="1:8" x14ac:dyDescent="0.2">
      <c r="A1" s="8" t="s">
        <v>23</v>
      </c>
      <c r="B1" s="8"/>
      <c r="C1" s="8"/>
      <c r="D1" s="8"/>
      <c r="E1" s="8"/>
      <c r="F1" s="8"/>
      <c r="G1" s="8"/>
      <c r="H1" s="8"/>
    </row>
    <row r="3" spans="1:8" x14ac:dyDescent="0.2">
      <c r="A3" s="8" t="s">
        <v>82</v>
      </c>
      <c r="B3" s="8"/>
      <c r="C3" s="8"/>
      <c r="D3" s="8"/>
      <c r="E3" s="8"/>
      <c r="F3" s="8"/>
      <c r="G3" s="8"/>
      <c r="H3" s="8"/>
    </row>
    <row r="4" spans="1:8" x14ac:dyDescent="0.2">
      <c r="A4" t="s">
        <v>25</v>
      </c>
      <c r="B4" s="6">
        <v>44501</v>
      </c>
      <c r="C4" s="7" t="s">
        <v>26</v>
      </c>
      <c r="D4" s="6">
        <v>44530</v>
      </c>
      <c r="F4" s="5"/>
    </row>
    <row r="6" spans="1:8" x14ac:dyDescent="0.2">
      <c r="C6" s="8" t="s">
        <v>0</v>
      </c>
      <c r="D6" s="9"/>
      <c r="E6" s="8" t="s">
        <v>1</v>
      </c>
      <c r="F6" s="8"/>
      <c r="G6" s="8"/>
      <c r="H6" s="8"/>
    </row>
    <row r="7" spans="1:8" x14ac:dyDescent="0.2">
      <c r="A7" t="s">
        <v>2</v>
      </c>
      <c r="B7" s="2" t="s">
        <v>83</v>
      </c>
      <c r="D7" s="3">
        <v>439.22</v>
      </c>
      <c r="F7" s="3">
        <v>6670.52</v>
      </c>
      <c r="H7" s="3"/>
    </row>
    <row r="8" spans="1:8" x14ac:dyDescent="0.2">
      <c r="D8" s="3"/>
      <c r="E8" s="3"/>
      <c r="F8" s="3"/>
      <c r="G8" s="3"/>
    </row>
    <row r="9" spans="1:8" x14ac:dyDescent="0.2">
      <c r="A9" t="s">
        <v>4</v>
      </c>
      <c r="B9" t="s">
        <v>36</v>
      </c>
      <c r="C9" s="3">
        <v>20</v>
      </c>
      <c r="D9" s="3"/>
      <c r="E9" s="3"/>
      <c r="F9" s="3"/>
      <c r="G9" s="3"/>
    </row>
    <row r="10" spans="1:8" x14ac:dyDescent="0.2">
      <c r="B10" t="s">
        <v>84</v>
      </c>
      <c r="C10" s="3">
        <v>105.4</v>
      </c>
      <c r="D10" s="3"/>
      <c r="E10" s="3"/>
      <c r="F10" s="3"/>
      <c r="G10" s="3"/>
    </row>
    <row r="11" spans="1:8" x14ac:dyDescent="0.2">
      <c r="B11" t="s">
        <v>30</v>
      </c>
      <c r="C11" s="3">
        <v>10</v>
      </c>
      <c r="D11" s="3"/>
      <c r="E11" s="3"/>
      <c r="F11" s="3"/>
      <c r="G11" s="3"/>
    </row>
    <row r="12" spans="1:8" x14ac:dyDescent="0.2">
      <c r="B12" t="s">
        <v>44</v>
      </c>
      <c r="C12" s="3">
        <v>11.8</v>
      </c>
      <c r="D12" s="3"/>
      <c r="E12" s="3"/>
      <c r="F12" s="3"/>
      <c r="G12" s="3"/>
    </row>
    <row r="13" spans="1:8" x14ac:dyDescent="0.2">
      <c r="B13" t="s">
        <v>28</v>
      </c>
      <c r="C13" s="3">
        <v>80</v>
      </c>
      <c r="D13" s="3"/>
      <c r="E13" s="3"/>
      <c r="F13" s="3"/>
      <c r="G13" s="3"/>
    </row>
    <row r="14" spans="1:8" x14ac:dyDescent="0.2">
      <c r="B14" t="s">
        <v>32</v>
      </c>
      <c r="C14" s="3">
        <v>65.599999999999994</v>
      </c>
      <c r="D14" s="3"/>
      <c r="E14" s="3"/>
      <c r="F14" s="3"/>
      <c r="G14" s="3"/>
    </row>
    <row r="15" spans="1:8" x14ac:dyDescent="0.2">
      <c r="B15" t="s">
        <v>85</v>
      </c>
      <c r="C15" s="3">
        <v>210</v>
      </c>
      <c r="D15" s="3"/>
      <c r="E15" s="3"/>
      <c r="F15" s="3"/>
      <c r="G15" s="3"/>
    </row>
    <row r="16" spans="1:8" x14ac:dyDescent="0.2">
      <c r="B16" t="s">
        <v>86</v>
      </c>
      <c r="C16" s="3">
        <v>89</v>
      </c>
      <c r="D16" s="3"/>
      <c r="E16" s="3"/>
      <c r="F16" s="3"/>
      <c r="G16" s="3"/>
    </row>
    <row r="17" spans="1:8" x14ac:dyDescent="0.2">
      <c r="B17" t="s">
        <v>56</v>
      </c>
      <c r="C17" s="3">
        <v>100</v>
      </c>
      <c r="D17" s="3"/>
      <c r="E17" s="3"/>
      <c r="F17" s="3"/>
      <c r="G17" s="3"/>
    </row>
    <row r="18" spans="1:8" x14ac:dyDescent="0.2">
      <c r="B18" t="s">
        <v>87</v>
      </c>
      <c r="C18" s="3">
        <v>100</v>
      </c>
      <c r="D18" s="3"/>
      <c r="E18" s="3"/>
      <c r="F18" s="3"/>
      <c r="G18" s="3"/>
    </row>
    <row r="19" spans="1:8" x14ac:dyDescent="0.2">
      <c r="B19" t="s">
        <v>88</v>
      </c>
      <c r="C19" s="3">
        <v>17</v>
      </c>
      <c r="D19" s="3"/>
      <c r="E19" s="3"/>
      <c r="F19" s="3"/>
      <c r="G19" s="3"/>
    </row>
    <row r="20" spans="1:8" x14ac:dyDescent="0.2">
      <c r="B20" t="s">
        <v>89</v>
      </c>
      <c r="C20" s="3">
        <v>324.45</v>
      </c>
      <c r="D20" s="3"/>
      <c r="E20" s="3"/>
      <c r="F20" s="3"/>
      <c r="G20" s="3"/>
    </row>
    <row r="21" spans="1:8" x14ac:dyDescent="0.2">
      <c r="C21" s="3"/>
      <c r="D21" s="3"/>
      <c r="E21" s="3"/>
      <c r="F21" s="3"/>
      <c r="G21" s="3"/>
    </row>
    <row r="22" spans="1:8" x14ac:dyDescent="0.2">
      <c r="A22" t="s">
        <v>10</v>
      </c>
      <c r="C22" s="3"/>
      <c r="D22" s="3">
        <f>SUM(C9:C20)</f>
        <v>1133.25</v>
      </c>
      <c r="E22" s="3"/>
      <c r="F22" s="3">
        <v>1600</v>
      </c>
      <c r="G22" s="3"/>
      <c r="H22" s="3"/>
    </row>
    <row r="23" spans="1:8" x14ac:dyDescent="0.2">
      <c r="C23" s="3"/>
      <c r="D23" s="3"/>
      <c r="E23" s="3"/>
      <c r="F23" s="3"/>
      <c r="G23" s="3"/>
    </row>
    <row r="24" spans="1:8" x14ac:dyDescent="0.2">
      <c r="A24" t="s">
        <v>11</v>
      </c>
      <c r="C24" s="3">
        <v>0</v>
      </c>
      <c r="D24" s="3"/>
      <c r="E24" s="3"/>
      <c r="F24" s="3"/>
      <c r="G24" s="3"/>
    </row>
    <row r="25" spans="1:8" x14ac:dyDescent="0.2">
      <c r="C25" s="3"/>
      <c r="D25" s="3"/>
      <c r="E25" s="3"/>
      <c r="F25" s="3"/>
      <c r="G25" s="3"/>
    </row>
    <row r="26" spans="1:8" x14ac:dyDescent="0.2">
      <c r="C26" s="3"/>
      <c r="D26" s="3"/>
      <c r="E26" s="3"/>
      <c r="F26" s="3"/>
      <c r="G26" s="3"/>
    </row>
    <row r="27" spans="1:8" x14ac:dyDescent="0.2">
      <c r="A27" t="s">
        <v>12</v>
      </c>
      <c r="C27" s="3"/>
      <c r="D27" s="3">
        <f>SUM(C24:C26)</f>
        <v>0</v>
      </c>
      <c r="E27" s="3"/>
      <c r="F27" s="3">
        <v>0</v>
      </c>
      <c r="G27" s="3"/>
      <c r="H27" s="3"/>
    </row>
    <row r="28" spans="1:8" x14ac:dyDescent="0.2">
      <c r="C28" s="3"/>
      <c r="D28" s="3"/>
      <c r="E28" s="3"/>
      <c r="F28" s="3"/>
      <c r="G28" s="3"/>
    </row>
    <row r="29" spans="1:8" x14ac:dyDescent="0.2">
      <c r="A29" t="s">
        <v>13</v>
      </c>
      <c r="C29" s="3"/>
      <c r="D29" s="3">
        <v>1600</v>
      </c>
      <c r="E29" s="3">
        <v>0.06</v>
      </c>
      <c r="F29" s="3"/>
      <c r="G29" s="3"/>
    </row>
    <row r="30" spans="1:8" x14ac:dyDescent="0.2">
      <c r="C30" s="3"/>
      <c r="D30" s="3"/>
      <c r="E30" s="3"/>
      <c r="F30" s="3"/>
      <c r="G30" s="3"/>
    </row>
    <row r="31" spans="1:8" x14ac:dyDescent="0.2">
      <c r="C31" s="3"/>
      <c r="D31" s="3"/>
      <c r="E31" s="3"/>
      <c r="F31" s="3"/>
      <c r="G31" s="3"/>
    </row>
    <row r="32" spans="1:8" x14ac:dyDescent="0.2">
      <c r="A32" t="s">
        <v>17</v>
      </c>
      <c r="C32" s="3"/>
      <c r="D32" s="3">
        <f>D29</f>
        <v>1600</v>
      </c>
      <c r="E32" s="3"/>
      <c r="F32" s="3">
        <v>0.06</v>
      </c>
      <c r="G32" s="3"/>
      <c r="H32" s="3"/>
    </row>
    <row r="33" spans="1:8" x14ac:dyDescent="0.2">
      <c r="C33" s="3"/>
      <c r="D33" s="3"/>
      <c r="E33" s="3"/>
      <c r="F33" s="3"/>
      <c r="G33" s="3"/>
    </row>
    <row r="34" spans="1:8" x14ac:dyDescent="0.2">
      <c r="A34" t="s">
        <v>18</v>
      </c>
      <c r="C34" s="3"/>
      <c r="D34" s="3"/>
      <c r="E34" s="3"/>
      <c r="F34" s="3"/>
      <c r="G34" s="3"/>
    </row>
    <row r="35" spans="1:8" x14ac:dyDescent="0.2">
      <c r="C35" s="3"/>
      <c r="D35" s="3"/>
      <c r="E35" s="3"/>
      <c r="F35" s="3"/>
      <c r="G35" s="3"/>
    </row>
    <row r="36" spans="1:8" x14ac:dyDescent="0.2">
      <c r="A36" t="s">
        <v>19</v>
      </c>
      <c r="C36" s="3"/>
      <c r="D36" s="3">
        <f>SUM(C35:C35)</f>
        <v>0</v>
      </c>
      <c r="E36" s="3"/>
      <c r="F36" s="3">
        <f>SUM(E35:E35)</f>
        <v>0</v>
      </c>
      <c r="G36" s="3"/>
      <c r="H36" s="3"/>
    </row>
    <row r="39" spans="1:8" x14ac:dyDescent="0.2">
      <c r="A39" t="s">
        <v>20</v>
      </c>
      <c r="B39" s="5">
        <v>44530</v>
      </c>
      <c r="D39" s="3">
        <f>D7-D22-D27+D32+D36</f>
        <v>905.97</v>
      </c>
      <c r="F39" s="3">
        <f>F7-F22-F27+F32+F36</f>
        <v>5070.5800000000008</v>
      </c>
      <c r="H39" s="3"/>
    </row>
    <row r="41" spans="1:8" x14ac:dyDescent="0.2">
      <c r="A41" t="s">
        <v>22</v>
      </c>
      <c r="B41" s="5">
        <v>44530</v>
      </c>
      <c r="D41" s="3">
        <f>SUM(D39-D36)</f>
        <v>905.97</v>
      </c>
      <c r="F41" s="3">
        <f>F7-F22+F32</f>
        <v>5070.5800000000008</v>
      </c>
      <c r="H41" s="3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0A82B-F235-AA40-99B1-5B11B7533DFD}">
  <dimension ref="A1:H37"/>
  <sheetViews>
    <sheetView zoomScale="150" zoomScaleNormal="150" workbookViewId="0">
      <selection activeCell="K14" sqref="K14"/>
    </sheetView>
  </sheetViews>
  <sheetFormatPr baseColWidth="10" defaultRowHeight="16" x14ac:dyDescent="0.2"/>
  <cols>
    <col min="1" max="1" width="22" customWidth="1"/>
    <col min="2" max="2" width="26.6640625" customWidth="1"/>
  </cols>
  <sheetData>
    <row r="1" spans="1:8" x14ac:dyDescent="0.2">
      <c r="A1" s="8" t="s">
        <v>23</v>
      </c>
      <c r="B1" s="8"/>
      <c r="C1" s="8"/>
      <c r="D1" s="8"/>
      <c r="E1" s="8"/>
      <c r="F1" s="8"/>
      <c r="G1" s="8"/>
      <c r="H1" s="8"/>
    </row>
    <row r="3" spans="1:8" x14ac:dyDescent="0.2">
      <c r="A3" s="8" t="s">
        <v>90</v>
      </c>
      <c r="B3" s="8"/>
      <c r="C3" s="8"/>
      <c r="D3" s="8"/>
      <c r="E3" s="8"/>
      <c r="F3" s="8"/>
      <c r="G3" s="8"/>
      <c r="H3" s="8"/>
    </row>
    <row r="4" spans="1:8" x14ac:dyDescent="0.2">
      <c r="A4" t="s">
        <v>25</v>
      </c>
      <c r="B4" s="6">
        <v>44531</v>
      </c>
      <c r="C4" s="7" t="s">
        <v>26</v>
      </c>
      <c r="D4" s="6">
        <v>44561</v>
      </c>
      <c r="F4" s="5"/>
    </row>
    <row r="6" spans="1:8" x14ac:dyDescent="0.2">
      <c r="C6" s="8" t="s">
        <v>0</v>
      </c>
      <c r="D6" s="9"/>
      <c r="E6" s="8" t="s">
        <v>1</v>
      </c>
      <c r="F6" s="8"/>
      <c r="G6" s="8"/>
      <c r="H6" s="8"/>
    </row>
    <row r="7" spans="1:8" x14ac:dyDescent="0.2">
      <c r="A7" t="s">
        <v>2</v>
      </c>
      <c r="B7" s="2" t="s">
        <v>91</v>
      </c>
      <c r="D7" s="3">
        <v>905.97</v>
      </c>
      <c r="F7" s="3">
        <v>5070.58</v>
      </c>
      <c r="H7" s="3"/>
    </row>
    <row r="8" spans="1:8" x14ac:dyDescent="0.2">
      <c r="D8" s="3"/>
      <c r="E8" s="3"/>
      <c r="F8" s="3"/>
      <c r="G8" s="3"/>
    </row>
    <row r="9" spans="1:8" x14ac:dyDescent="0.2">
      <c r="A9" t="s">
        <v>4</v>
      </c>
      <c r="B9" t="s">
        <v>36</v>
      </c>
      <c r="C9" s="3">
        <v>20</v>
      </c>
      <c r="D9" s="3"/>
      <c r="E9" s="3"/>
      <c r="F9" s="3"/>
      <c r="G9" s="3"/>
    </row>
    <row r="10" spans="1:8" x14ac:dyDescent="0.2">
      <c r="B10" t="s">
        <v>56</v>
      </c>
      <c r="C10" s="3">
        <v>100</v>
      </c>
      <c r="D10" s="3"/>
      <c r="E10" s="3"/>
      <c r="F10" s="3"/>
      <c r="G10" s="3"/>
    </row>
    <row r="11" spans="1:8" x14ac:dyDescent="0.2">
      <c r="B11" t="s">
        <v>92</v>
      </c>
      <c r="C11" s="3">
        <v>324.45</v>
      </c>
      <c r="D11" s="3"/>
      <c r="E11" s="3"/>
      <c r="F11" s="3"/>
      <c r="G11" s="3"/>
    </row>
    <row r="12" spans="1:8" x14ac:dyDescent="0.2">
      <c r="C12" s="3"/>
      <c r="D12" s="3"/>
      <c r="E12" s="3"/>
      <c r="F12" s="3"/>
      <c r="G12" s="3"/>
    </row>
    <row r="13" spans="1:8" x14ac:dyDescent="0.2">
      <c r="C13" s="3"/>
      <c r="D13" s="3"/>
      <c r="E13" s="3"/>
      <c r="F13" s="3"/>
      <c r="G13" s="3"/>
    </row>
    <row r="14" spans="1:8" x14ac:dyDescent="0.2">
      <c r="C14" s="3"/>
      <c r="D14" s="3"/>
      <c r="E14" s="3"/>
      <c r="F14" s="3"/>
      <c r="G14" s="3"/>
    </row>
    <row r="15" spans="1:8" x14ac:dyDescent="0.2">
      <c r="C15" s="3"/>
      <c r="D15" s="3"/>
      <c r="E15" s="3"/>
      <c r="F15" s="3"/>
      <c r="G15" s="3"/>
    </row>
    <row r="16" spans="1:8" x14ac:dyDescent="0.2">
      <c r="C16" s="3"/>
      <c r="D16" s="3"/>
      <c r="E16" s="3"/>
      <c r="F16" s="3"/>
      <c r="G16" s="3"/>
    </row>
    <row r="17" spans="1:8" x14ac:dyDescent="0.2">
      <c r="C17" s="3"/>
      <c r="D17" s="3"/>
      <c r="E17" s="3"/>
      <c r="F17" s="3"/>
      <c r="G17" s="3"/>
    </row>
    <row r="18" spans="1:8" x14ac:dyDescent="0.2">
      <c r="A18" t="s">
        <v>10</v>
      </c>
      <c r="C18" s="3"/>
      <c r="D18" s="3">
        <f>SUM(C9:C16)</f>
        <v>444.45</v>
      </c>
      <c r="E18" s="3"/>
      <c r="F18" s="3">
        <v>0</v>
      </c>
      <c r="G18" s="3"/>
      <c r="H18" s="3"/>
    </row>
    <row r="19" spans="1:8" x14ac:dyDescent="0.2">
      <c r="C19" s="3"/>
      <c r="D19" s="3"/>
      <c r="E19" s="3"/>
      <c r="F19" s="3"/>
      <c r="G19" s="3"/>
    </row>
    <row r="20" spans="1:8" x14ac:dyDescent="0.2">
      <c r="A20" t="s">
        <v>11</v>
      </c>
      <c r="C20" s="3">
        <v>0</v>
      </c>
      <c r="D20" s="3"/>
      <c r="E20" s="3"/>
      <c r="F20" s="3"/>
      <c r="G20" s="3"/>
    </row>
    <row r="21" spans="1:8" x14ac:dyDescent="0.2">
      <c r="C21" s="3"/>
      <c r="D21" s="3"/>
      <c r="E21" s="3"/>
      <c r="F21" s="3"/>
      <c r="G21" s="3"/>
    </row>
    <row r="22" spans="1:8" x14ac:dyDescent="0.2">
      <c r="C22" s="3"/>
      <c r="D22" s="3"/>
      <c r="E22" s="3"/>
      <c r="F22" s="3"/>
      <c r="G22" s="3"/>
    </row>
    <row r="23" spans="1:8" x14ac:dyDescent="0.2">
      <c r="A23" t="s">
        <v>12</v>
      </c>
      <c r="C23" s="3"/>
      <c r="D23" s="3">
        <f>SUM(C20:C22)</f>
        <v>0</v>
      </c>
      <c r="E23" s="3"/>
      <c r="F23" s="3">
        <v>0</v>
      </c>
      <c r="G23" s="3"/>
      <c r="H23" s="3"/>
    </row>
    <row r="24" spans="1:8" x14ac:dyDescent="0.2">
      <c r="C24" s="3"/>
      <c r="D24" s="3"/>
      <c r="E24" s="3"/>
      <c r="F24" s="3"/>
      <c r="G24" s="3"/>
    </row>
    <row r="25" spans="1:8" x14ac:dyDescent="0.2">
      <c r="A25" t="s">
        <v>13</v>
      </c>
      <c r="C25" s="3"/>
      <c r="D25" s="3">
        <v>0</v>
      </c>
      <c r="E25" s="3">
        <v>0.04</v>
      </c>
      <c r="F25" s="3"/>
      <c r="G25" s="3"/>
    </row>
    <row r="26" spans="1:8" x14ac:dyDescent="0.2">
      <c r="C26" s="3"/>
      <c r="D26" s="3"/>
      <c r="E26" s="3"/>
      <c r="F26" s="3"/>
      <c r="G26" s="3"/>
    </row>
    <row r="27" spans="1:8" x14ac:dyDescent="0.2">
      <c r="C27" s="3"/>
      <c r="D27" s="3"/>
      <c r="E27" s="3"/>
      <c r="F27" s="3"/>
      <c r="G27" s="3"/>
    </row>
    <row r="28" spans="1:8" x14ac:dyDescent="0.2">
      <c r="A28" t="s">
        <v>17</v>
      </c>
      <c r="C28" s="3"/>
      <c r="D28" s="3">
        <f>D25</f>
        <v>0</v>
      </c>
      <c r="E28" s="3"/>
      <c r="F28" s="3">
        <v>0.04</v>
      </c>
      <c r="G28" s="3"/>
      <c r="H28" s="3"/>
    </row>
    <row r="29" spans="1:8" x14ac:dyDescent="0.2">
      <c r="C29" s="3"/>
      <c r="D29" s="3"/>
      <c r="E29" s="3"/>
      <c r="F29" s="3"/>
      <c r="G29" s="3"/>
    </row>
    <row r="30" spans="1:8" x14ac:dyDescent="0.2">
      <c r="A30" t="s">
        <v>18</v>
      </c>
      <c r="C30" s="3"/>
      <c r="D30" s="3"/>
      <c r="E30" s="3"/>
      <c r="F30" s="3"/>
      <c r="G30" s="3"/>
    </row>
    <row r="31" spans="1:8" x14ac:dyDescent="0.2">
      <c r="C31" s="3"/>
      <c r="D31" s="3"/>
      <c r="E31" s="3"/>
      <c r="F31" s="3"/>
      <c r="G31" s="3"/>
    </row>
    <row r="32" spans="1:8" x14ac:dyDescent="0.2">
      <c r="A32" t="s">
        <v>19</v>
      </c>
      <c r="C32" s="3"/>
      <c r="D32" s="3">
        <f>SUM(C31:C31)</f>
        <v>0</v>
      </c>
      <c r="E32" s="3"/>
      <c r="F32" s="3">
        <f>SUM(E31:E31)</f>
        <v>0</v>
      </c>
      <c r="G32" s="3"/>
      <c r="H32" s="3"/>
    </row>
    <row r="35" spans="1:8" x14ac:dyDescent="0.2">
      <c r="A35" t="s">
        <v>20</v>
      </c>
      <c r="B35" s="5">
        <v>44561</v>
      </c>
      <c r="D35" s="3">
        <f>D7-D18-D23+D28+D32</f>
        <v>461.52000000000004</v>
      </c>
      <c r="F35" s="3">
        <f>F7-F18-F23+F28+F32</f>
        <v>5070.62</v>
      </c>
      <c r="H35" s="3"/>
    </row>
    <row r="37" spans="1:8" x14ac:dyDescent="0.2">
      <c r="A37" t="s">
        <v>22</v>
      </c>
      <c r="B37" s="5">
        <v>44561</v>
      </c>
      <c r="D37" s="3">
        <f>SUM(D35-D32)</f>
        <v>461.52000000000004</v>
      </c>
      <c r="F37" s="3">
        <f>F7-F18+F28</f>
        <v>5070.62</v>
      </c>
      <c r="H37" s="3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April 2021</vt:lpstr>
      <vt:lpstr>May 2021</vt:lpstr>
      <vt:lpstr>June 2021</vt:lpstr>
      <vt:lpstr>July 2021</vt:lpstr>
      <vt:lpstr>Aug 2021</vt:lpstr>
      <vt:lpstr>Sept 2021</vt:lpstr>
      <vt:lpstr>Oct 2021</vt:lpstr>
      <vt:lpstr>Nov 2021</vt:lpstr>
      <vt:lpstr>Dec 2021</vt:lpstr>
      <vt:lpstr>Jan 2022</vt:lpstr>
      <vt:lpstr>Feb 2022</vt:lpstr>
      <vt:lpstr>Mar 2022</vt:lpstr>
      <vt:lpstr>Sheet11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2022-06-11T08:35:14Z</dcterms:created>
  <dcterms:modified xsi:type="dcterms:W3CDTF">2022-06-11T09:01:45Z</dcterms:modified>
</cp:coreProperties>
</file>